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19230" windowHeight="2325" tabRatio="500" activeTab="3"/>
  </bookViews>
  <sheets>
    <sheet name="1448 EE" sheetId="19" r:id="rId1"/>
    <sheet name="NACIONAL" sheetId="18" r:id="rId2"/>
    <sheet name="Tarap. I" sheetId="2" r:id="rId3"/>
    <sheet name="Antof.II" sheetId="3" r:id="rId4"/>
    <sheet name="Atacam. III" sheetId="4" r:id="rId5"/>
    <sheet name="Coquimbo.. IV" sheetId="5" r:id="rId6"/>
    <sheet name="Valp. V" sheetId="6" r:id="rId7"/>
    <sheet name="L.B.O´Hig.VI" sheetId="7" r:id="rId8"/>
    <sheet name="Mau.VII" sheetId="8" r:id="rId9"/>
    <sheet name="Bio. VIII" sheetId="9" r:id="rId10"/>
    <sheet name="Arauc. IX" sheetId="10" r:id="rId11"/>
    <sheet name="L.Lagos X" sheetId="11" r:id="rId12"/>
    <sheet name="Aisén XI" sheetId="12" r:id="rId13"/>
    <sheet name="Mag y Ant XII" sheetId="13" r:id="rId14"/>
    <sheet name="Metrop XIII" sheetId="14" r:id="rId15"/>
    <sheet name="L.Ríos. XIV" sheetId="15" r:id="rId16"/>
    <sheet name="Arica y Par. XV" sheetId="16" r:id="rId17"/>
    <sheet name="Ñuble XVI" sheetId="17" r:id="rId18"/>
    <sheet name="Total" sheetId="1" state="hidden" r:id="rId19"/>
  </sheets>
  <definedNames>
    <definedName name="_xlnm._FilterDatabase" localSheetId="12" hidden="1">'Aisén XI'!$A$7:$X$7</definedName>
    <definedName name="_xlnm._FilterDatabase" localSheetId="3" hidden="1">Antof.II!$A$7:$AE$7</definedName>
    <definedName name="_xlnm._FilterDatabase" localSheetId="10" hidden="1">'Arauc. IX'!$A$7:$AG$7</definedName>
    <definedName name="_xlnm._FilterDatabase" localSheetId="4" hidden="1">'Atacam. III'!$A$7:$AG$7</definedName>
    <definedName name="_xlnm._FilterDatabase" localSheetId="9" hidden="1">'Bio. VIII'!$A$7:$AH$7</definedName>
    <definedName name="_xlnm._FilterDatabase" localSheetId="5" hidden="1">'Coquimbo.. IV'!$A$7:$AG$7</definedName>
    <definedName name="_xlnm._FilterDatabase" localSheetId="7">l.b.o</definedName>
    <definedName name="_xlnm._FilterDatabase" localSheetId="11" hidden="1">'L.Lagos X'!$A$7:$AH$38</definedName>
    <definedName name="_xlnm._FilterDatabase" localSheetId="15" hidden="1">'L.Ríos. XIV'!$A$7:$AH$7</definedName>
    <definedName name="_xlnm._FilterDatabase" localSheetId="13" hidden="1">'Mag y Ant XII'!$A$7:$AG$7</definedName>
    <definedName name="_xlnm._FilterDatabase" localSheetId="8" hidden="1">Mau.VII!$A$7:$AH$7</definedName>
    <definedName name="_xlnm._FilterDatabase" localSheetId="2" hidden="1">'Tarap. I'!$A$7:$AG$7</definedName>
    <definedName name="_xlnm._FilterDatabase" localSheetId="6" hidden="1">'Valp. V'!$A$7:$AG$7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9" l="1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C13" i="18"/>
  <c r="U36" i="18" l="1"/>
  <c r="T36" i="18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W8" i="17"/>
  <c r="W29" i="17" s="1"/>
  <c r="V23" i="18" s="1"/>
  <c r="V8" i="17"/>
  <c r="V29" i="17" s="1"/>
  <c r="U23" i="18" s="1"/>
  <c r="U8" i="17"/>
  <c r="U29" i="17" s="1"/>
  <c r="T23" i="18" s="1"/>
  <c r="T8" i="17"/>
  <c r="T29" i="17" s="1"/>
  <c r="S23" i="18" s="1"/>
  <c r="S8" i="17"/>
  <c r="S29" i="17" s="1"/>
  <c r="R23" i="18" s="1"/>
  <c r="R8" i="17"/>
  <c r="R29" i="17" s="1"/>
  <c r="Q23" i="18" s="1"/>
  <c r="Q8" i="17"/>
  <c r="Q29" i="17" s="1"/>
  <c r="P23" i="18" s="1"/>
  <c r="P8" i="17"/>
  <c r="O8" i="17"/>
  <c r="O29" i="17" s="1"/>
  <c r="N23" i="18" s="1"/>
  <c r="N8" i="17"/>
  <c r="N29" i="17" s="1"/>
  <c r="M23" i="18" s="1"/>
  <c r="M8" i="17"/>
  <c r="M29" i="17" s="1"/>
  <c r="L23" i="18" s="1"/>
  <c r="L8" i="17"/>
  <c r="L29" i="17" s="1"/>
  <c r="K23" i="18" s="1"/>
  <c r="K8" i="17"/>
  <c r="K29" i="17" s="1"/>
  <c r="J23" i="18" s="1"/>
  <c r="J8" i="17"/>
  <c r="J29" i="17" s="1"/>
  <c r="I23" i="18" s="1"/>
  <c r="I8" i="17"/>
  <c r="I29" i="17" s="1"/>
  <c r="H23" i="18" s="1"/>
  <c r="H8" i="17"/>
  <c r="G8" i="17"/>
  <c r="G29" i="17" s="1"/>
  <c r="F23" i="18" s="1"/>
  <c r="F8" i="17"/>
  <c r="F29" i="17" s="1"/>
  <c r="E23" i="18" s="1"/>
  <c r="E8" i="17"/>
  <c r="D8" i="17"/>
  <c r="D29" i="17" s="1"/>
  <c r="C23" i="18" s="1"/>
  <c r="A2" i="17"/>
  <c r="A1" i="17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X11" i="16" s="1"/>
  <c r="AE11" i="16" s="1"/>
  <c r="D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X9" i="16" s="1"/>
  <c r="AE9" i="16" s="1"/>
  <c r="D9" i="16"/>
  <c r="W8" i="16"/>
  <c r="W12" i="16" s="1"/>
  <c r="V22" i="18" s="1"/>
  <c r="V8" i="16"/>
  <c r="V12" i="16" s="1"/>
  <c r="U22" i="18" s="1"/>
  <c r="U8" i="16"/>
  <c r="T8" i="16"/>
  <c r="T12" i="16" s="1"/>
  <c r="S22" i="18" s="1"/>
  <c r="S8" i="16"/>
  <c r="S12" i="16" s="1"/>
  <c r="R22" i="18" s="1"/>
  <c r="R8" i="16"/>
  <c r="Q8" i="16"/>
  <c r="Q12" i="16" s="1"/>
  <c r="P22" i="18" s="1"/>
  <c r="P8" i="16"/>
  <c r="P12" i="16" s="1"/>
  <c r="O22" i="18" s="1"/>
  <c r="O8" i="16"/>
  <c r="O12" i="16" s="1"/>
  <c r="N22" i="18" s="1"/>
  <c r="N8" i="16"/>
  <c r="N12" i="16" s="1"/>
  <c r="M22" i="18" s="1"/>
  <c r="M8" i="16"/>
  <c r="L8" i="16"/>
  <c r="L12" i="16" s="1"/>
  <c r="K22" i="18" s="1"/>
  <c r="K8" i="16"/>
  <c r="K12" i="16" s="1"/>
  <c r="J22" i="18" s="1"/>
  <c r="J8" i="16"/>
  <c r="I8" i="16"/>
  <c r="I12" i="16" s="1"/>
  <c r="H22" i="18" s="1"/>
  <c r="H8" i="16"/>
  <c r="H12" i="16" s="1"/>
  <c r="G22" i="18" s="1"/>
  <c r="G8" i="16"/>
  <c r="G12" i="16" s="1"/>
  <c r="F22" i="18" s="1"/>
  <c r="F8" i="16"/>
  <c r="F12" i="16" s="1"/>
  <c r="E22" i="18" s="1"/>
  <c r="E8" i="16"/>
  <c r="D8" i="16"/>
  <c r="D12" i="16" s="1"/>
  <c r="C22" i="18" s="1"/>
  <c r="A2" i="16"/>
  <c r="A1" i="16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W8" i="15"/>
  <c r="V8" i="15"/>
  <c r="V20" i="15" s="1"/>
  <c r="U21" i="18" s="1"/>
  <c r="U8" i="15"/>
  <c r="U20" i="15" s="1"/>
  <c r="T21" i="18" s="1"/>
  <c r="T8" i="15"/>
  <c r="S8" i="15"/>
  <c r="S20" i="15" s="1"/>
  <c r="R21" i="18" s="1"/>
  <c r="R8" i="15"/>
  <c r="R20" i="15" s="1"/>
  <c r="Q21" i="18" s="1"/>
  <c r="Q8" i="15"/>
  <c r="Q20" i="15" s="1"/>
  <c r="P21" i="18" s="1"/>
  <c r="P8" i="15"/>
  <c r="P20" i="15" s="1"/>
  <c r="O21" i="18" s="1"/>
  <c r="O8" i="15"/>
  <c r="N8" i="15"/>
  <c r="N20" i="15" s="1"/>
  <c r="M21" i="18" s="1"/>
  <c r="M8" i="15"/>
  <c r="M20" i="15" s="1"/>
  <c r="L21" i="18" s="1"/>
  <c r="L8" i="15"/>
  <c r="K8" i="15"/>
  <c r="K20" i="15" s="1"/>
  <c r="J21" i="18" s="1"/>
  <c r="J8" i="15"/>
  <c r="J20" i="15" s="1"/>
  <c r="I21" i="18" s="1"/>
  <c r="I8" i="15"/>
  <c r="I20" i="15" s="1"/>
  <c r="H21" i="18" s="1"/>
  <c r="H8" i="15"/>
  <c r="H20" i="15" s="1"/>
  <c r="G21" i="18" s="1"/>
  <c r="G8" i="15"/>
  <c r="F8" i="15"/>
  <c r="F20" i="15" s="1"/>
  <c r="E21" i="18" s="1"/>
  <c r="E8" i="15"/>
  <c r="E20" i="15" s="1"/>
  <c r="D21" i="18" s="1"/>
  <c r="D8" i="15"/>
  <c r="A2" i="15"/>
  <c r="A1" i="15"/>
  <c r="AE61" i="14"/>
  <c r="AA61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X58" i="14" s="1"/>
  <c r="AG58" i="14" s="1"/>
  <c r="D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X56" i="14"/>
  <c r="AG56" i="14" s="1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X55" i="14" s="1"/>
  <c r="AG55" i="14" s="1"/>
  <c r="D55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X54" i="14" s="1"/>
  <c r="AG54" i="14" s="1"/>
  <c r="D54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X53" i="14" s="1"/>
  <c r="AG53" i="14" s="1"/>
  <c r="D53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X52" i="14" s="1"/>
  <c r="AG52" i="14" s="1"/>
  <c r="D52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X50" i="14" s="1"/>
  <c r="AG50" i="14" s="1"/>
  <c r="D50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X48" i="14"/>
  <c r="AG48" i="14" s="1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X47" i="14" s="1"/>
  <c r="AG47" i="14" s="1"/>
  <c r="D47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X46" i="14" s="1"/>
  <c r="AG46" i="14" s="1"/>
  <c r="D46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X45" i="14" s="1"/>
  <c r="AG45" i="14" s="1"/>
  <c r="D45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X44" i="14" s="1"/>
  <c r="AG44" i="14" s="1"/>
  <c r="D44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X43" i="14" s="1"/>
  <c r="AG43" i="14" s="1"/>
  <c r="D43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X42" i="14" s="1"/>
  <c r="AG42" i="14" s="1"/>
  <c r="D42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X41" i="14" s="1"/>
  <c r="AG41" i="14" s="1"/>
  <c r="D41" i="14"/>
  <c r="X40" i="14"/>
  <c r="AG40" i="14" s="1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X39" i="14" s="1"/>
  <c r="AG39" i="14" s="1"/>
  <c r="D39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X38" i="14" s="1"/>
  <c r="AG38" i="14" s="1"/>
  <c r="D38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X37" i="14" s="1"/>
  <c r="AG37" i="14" s="1"/>
  <c r="D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X36" i="14" s="1"/>
  <c r="AG36" i="14" s="1"/>
  <c r="D36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X35" i="14" s="1"/>
  <c r="AG35" i="14" s="1"/>
  <c r="D35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X34" i="14" s="1"/>
  <c r="AG34" i="14" s="1"/>
  <c r="D34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X33" i="14" s="1"/>
  <c r="AG33" i="14" s="1"/>
  <c r="D33" i="14"/>
  <c r="X32" i="14"/>
  <c r="AG32" i="14" s="1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X31" i="14" s="1"/>
  <c r="AG31" i="14" s="1"/>
  <c r="D31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X30" i="14" s="1"/>
  <c r="AG30" i="14" s="1"/>
  <c r="D30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X28" i="14" s="1"/>
  <c r="AG28" i="14" s="1"/>
  <c r="D28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X27" i="14" s="1"/>
  <c r="AG27" i="14" s="1"/>
  <c r="D27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X26" i="14" s="1"/>
  <c r="AG26" i="14" s="1"/>
  <c r="D26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X25" i="14" s="1"/>
  <c r="AG25" i="14" s="1"/>
  <c r="D25" i="14"/>
  <c r="X24" i="14"/>
  <c r="AG24" i="14" s="1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X23" i="14" s="1"/>
  <c r="AG23" i="14" s="1"/>
  <c r="D23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X22" i="14" s="1"/>
  <c r="AG22" i="14" s="1"/>
  <c r="D22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X20" i="14" s="1"/>
  <c r="AG20" i="14" s="1"/>
  <c r="D20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X19" i="14" s="1"/>
  <c r="AG19" i="14" s="1"/>
  <c r="D19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X18" i="14" s="1"/>
  <c r="AG18" i="14" s="1"/>
  <c r="D18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X17" i="14" s="1"/>
  <c r="AG17" i="14" s="1"/>
  <c r="D17" i="14"/>
  <c r="X16" i="14"/>
  <c r="AG16" i="14" s="1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X15" i="14" s="1"/>
  <c r="AG15" i="14" s="1"/>
  <c r="D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X14" i="14" s="1"/>
  <c r="AG14" i="14" s="1"/>
  <c r="D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X12" i="14" s="1"/>
  <c r="AG12" i="14" s="1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X10" i="14" s="1"/>
  <c r="AG10" i="14" s="1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X9" i="14" s="1"/>
  <c r="AG9" i="14" s="1"/>
  <c r="D9" i="14"/>
  <c r="X8" i="14"/>
  <c r="AG8" i="14" s="1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A2" i="14"/>
  <c r="A1" i="14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X16" i="13" s="1"/>
  <c r="AC16" i="13" s="1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X14" i="13" s="1"/>
  <c r="AC14" i="13" s="1"/>
  <c r="D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X12" i="13"/>
  <c r="AC12" i="13" s="1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X11" i="13" s="1"/>
  <c r="AC11" i="13" s="1"/>
  <c r="D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X10" i="13" s="1"/>
  <c r="AC10" i="13" s="1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X9" i="13" s="1"/>
  <c r="AC9" i="13" s="1"/>
  <c r="D9" i="13"/>
  <c r="W8" i="13"/>
  <c r="V8" i="13"/>
  <c r="U8" i="13"/>
  <c r="T8" i="13"/>
  <c r="T18" i="13" s="1"/>
  <c r="S19" i="18" s="1"/>
  <c r="S8" i="13"/>
  <c r="R8" i="13"/>
  <c r="Q8" i="13"/>
  <c r="P8" i="13"/>
  <c r="O8" i="13"/>
  <c r="N8" i="13"/>
  <c r="M8" i="13"/>
  <c r="L8" i="13"/>
  <c r="L18" i="13" s="1"/>
  <c r="K19" i="18" s="1"/>
  <c r="K8" i="13"/>
  <c r="J8" i="13"/>
  <c r="I8" i="13"/>
  <c r="H8" i="13"/>
  <c r="G8" i="13"/>
  <c r="F8" i="13"/>
  <c r="E8" i="13"/>
  <c r="X8" i="13" s="1"/>
  <c r="AC8" i="13" s="1"/>
  <c r="D8" i="13"/>
  <c r="D18" i="13" s="1"/>
  <c r="C19" i="18" s="1"/>
  <c r="A2" i="13"/>
  <c r="A1" i="13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X17" i="12" s="1"/>
  <c r="D17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X15" i="12" s="1"/>
  <c r="D15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X14" i="12" s="1"/>
  <c r="D14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X12" i="12" s="1"/>
  <c r="D12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X11" i="12" s="1"/>
  <c r="D11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X10" i="12" s="1"/>
  <c r="D10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X9" i="12" s="1"/>
  <c r="D9" i="12"/>
  <c r="X8" i="12"/>
  <c r="W8" i="12"/>
  <c r="V8" i="12"/>
  <c r="U8" i="12"/>
  <c r="T8" i="12"/>
  <c r="S8" i="12"/>
  <c r="R8" i="12"/>
  <c r="Q8" i="12"/>
  <c r="P8" i="12"/>
  <c r="P18" i="12" s="1"/>
  <c r="O18" i="18" s="1"/>
  <c r="O8" i="12"/>
  <c r="N8" i="12"/>
  <c r="M8" i="12"/>
  <c r="L8" i="12"/>
  <c r="K8" i="12"/>
  <c r="J8" i="12"/>
  <c r="I8" i="12"/>
  <c r="H8" i="12"/>
  <c r="H18" i="12" s="1"/>
  <c r="G18" i="18" s="1"/>
  <c r="G8" i="12"/>
  <c r="F8" i="12"/>
  <c r="E8" i="12"/>
  <c r="D8" i="12"/>
  <c r="A2" i="12"/>
  <c r="A1" i="12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6" i="11" s="1"/>
  <c r="AC36" i="11" s="1"/>
  <c r="D36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4" i="11" s="1"/>
  <c r="AC34" i="11" s="1"/>
  <c r="D34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X32" i="11"/>
  <c r="AC32" i="11" s="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1" i="11" s="1"/>
  <c r="AC31" i="11" s="1"/>
  <c r="D31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30" i="11" s="1"/>
  <c r="AC30" i="11" s="1"/>
  <c r="D30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8" i="11" s="1"/>
  <c r="AC28" i="11" s="1"/>
  <c r="D28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X26" i="11" s="1"/>
  <c r="AC26" i="11" s="1"/>
  <c r="D26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X24" i="11"/>
  <c r="AC24" i="11" s="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X23" i="11" s="1"/>
  <c r="AC23" i="11" s="1"/>
  <c r="D23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2" i="11" s="1"/>
  <c r="AC22" i="11" s="1"/>
  <c r="D22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1" i="11" s="1"/>
  <c r="AC21" i="11" s="1"/>
  <c r="D21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20" i="11" s="1"/>
  <c r="AC20" i="11" s="1"/>
  <c r="D20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X19" i="11" s="1"/>
  <c r="AC19" i="11" s="1"/>
  <c r="D19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8" i="11" s="1"/>
  <c r="AC18" i="11" s="1"/>
  <c r="D18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7" i="11" s="1"/>
  <c r="AC17" i="11" s="1"/>
  <c r="D17" i="11"/>
  <c r="X16" i="11"/>
  <c r="AC16" i="11" s="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4" i="11" s="1"/>
  <c r="AC14" i="11" s="1"/>
  <c r="D14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3" i="11" s="1"/>
  <c r="AC13" i="11" s="1"/>
  <c r="D13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X12" i="11" s="1"/>
  <c r="AC12" i="11" s="1"/>
  <c r="D12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1" i="11" s="1"/>
  <c r="AC11" i="11" s="1"/>
  <c r="D11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10" i="11" s="1"/>
  <c r="AC10" i="11" s="1"/>
  <c r="D10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9" i="11" s="1"/>
  <c r="AC9" i="11" s="1"/>
  <c r="D9" i="11"/>
  <c r="X8" i="11"/>
  <c r="AC8" i="11" s="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A2" i="11"/>
  <c r="A1" i="11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X38" i="10" s="1"/>
  <c r="AE38" i="10" s="1"/>
  <c r="D38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X36" i="10" s="1"/>
  <c r="AE36" i="10" s="1"/>
  <c r="D36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X35" i="10" s="1"/>
  <c r="AE35" i="10" s="1"/>
  <c r="D35" i="10"/>
  <c r="X34" i="10"/>
  <c r="AE34" i="10" s="1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X33" i="10" s="1"/>
  <c r="AE33" i="10" s="1"/>
  <c r="D33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X32" i="10" s="1"/>
  <c r="AE32" i="10" s="1"/>
  <c r="D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X30" i="10" s="1"/>
  <c r="AE30" i="10" s="1"/>
  <c r="D30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X28" i="10" s="1"/>
  <c r="AE28" i="10" s="1"/>
  <c r="D28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X27" i="10" s="1"/>
  <c r="AE27" i="10" s="1"/>
  <c r="D27" i="10"/>
  <c r="X26" i="10"/>
  <c r="AE26" i="10" s="1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X25" i="10" s="1"/>
  <c r="AE25" i="10" s="1"/>
  <c r="D25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X24" i="10" s="1"/>
  <c r="AE24" i="10" s="1"/>
  <c r="D24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X22" i="10" s="1"/>
  <c r="AE22" i="10" s="1"/>
  <c r="D22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X20" i="10" s="1"/>
  <c r="AE20" i="10" s="1"/>
  <c r="D20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X18" i="10"/>
  <c r="AE18" i="10" s="1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X17" i="10" s="1"/>
  <c r="AE17" i="10" s="1"/>
  <c r="D17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X16" i="10" s="1"/>
  <c r="AE16" i="10" s="1"/>
  <c r="D16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X14" i="10" s="1"/>
  <c r="AE14" i="10" s="1"/>
  <c r="D14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X12" i="10" s="1"/>
  <c r="AE12" i="10" s="1"/>
  <c r="D12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X10" i="10"/>
  <c r="AE10" i="10" s="1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X9" i="10" s="1"/>
  <c r="AE9" i="10" s="1"/>
  <c r="D9" i="10"/>
  <c r="W8" i="10"/>
  <c r="V8" i="10"/>
  <c r="U8" i="10"/>
  <c r="T8" i="10"/>
  <c r="S8" i="10"/>
  <c r="R8" i="10"/>
  <c r="R40" i="10" s="1"/>
  <c r="Q16" i="18" s="1"/>
  <c r="Q8" i="10"/>
  <c r="P8" i="10"/>
  <c r="O8" i="10"/>
  <c r="N8" i="10"/>
  <c r="M8" i="10"/>
  <c r="L8" i="10"/>
  <c r="K8" i="10"/>
  <c r="J8" i="10"/>
  <c r="J40" i="10" s="1"/>
  <c r="I16" i="18" s="1"/>
  <c r="I8" i="10"/>
  <c r="H8" i="10"/>
  <c r="G8" i="10"/>
  <c r="F8" i="10"/>
  <c r="E8" i="10"/>
  <c r="D8" i="10"/>
  <c r="A2" i="10"/>
  <c r="A1" i="10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40" i="9" s="1"/>
  <c r="AE40" i="9" s="1"/>
  <c r="D40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X39" i="9" s="1"/>
  <c r="AE39" i="9" s="1"/>
  <c r="D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X37" i="9"/>
  <c r="AE37" i="9" s="1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X36" i="9" s="1"/>
  <c r="AE36" i="9" s="1"/>
  <c r="D36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X35" i="9" s="1"/>
  <c r="AE35" i="9" s="1"/>
  <c r="D35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X33" i="9" s="1"/>
  <c r="AE33" i="9" s="1"/>
  <c r="D33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X32" i="9" s="1"/>
  <c r="AE32" i="9" s="1"/>
  <c r="D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X31" i="9" s="1"/>
  <c r="AE31" i="9" s="1"/>
  <c r="D31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X30" i="9" s="1"/>
  <c r="AE30" i="9" s="1"/>
  <c r="D30" i="9"/>
  <c r="X29" i="9"/>
  <c r="AE29" i="9" s="1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X28" i="9" s="1"/>
  <c r="AE28" i="9" s="1"/>
  <c r="D28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X27" i="9" s="1"/>
  <c r="AE27" i="9" s="1"/>
  <c r="D27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X26" i="9" s="1"/>
  <c r="AE26" i="9" s="1"/>
  <c r="D26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X25" i="9" s="1"/>
  <c r="AE25" i="9" s="1"/>
  <c r="D25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X23" i="9" s="1"/>
  <c r="AE23" i="9" s="1"/>
  <c r="D23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2" i="9" s="1"/>
  <c r="AE22" i="9" s="1"/>
  <c r="D22" i="9"/>
  <c r="X21" i="9"/>
  <c r="AE21" i="9" s="1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X20" i="9" s="1"/>
  <c r="AE20" i="9" s="1"/>
  <c r="D20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X19" i="9" s="1"/>
  <c r="AE19" i="9" s="1"/>
  <c r="D19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X17" i="9" s="1"/>
  <c r="AE17" i="9" s="1"/>
  <c r="D17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X15" i="9" s="1"/>
  <c r="AE15" i="9" s="1"/>
  <c r="D15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X13" i="9"/>
  <c r="AE13" i="9" s="1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X12" i="9" s="1"/>
  <c r="AE12" i="9" s="1"/>
  <c r="D12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X11" i="9" s="1"/>
  <c r="AE11" i="9" s="1"/>
  <c r="D11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X9" i="9" s="1"/>
  <c r="AE9" i="9" s="1"/>
  <c r="D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2" i="9"/>
  <c r="A1" i="9"/>
  <c r="X37" i="8"/>
  <c r="AC37" i="8" s="1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X36" i="8" s="1"/>
  <c r="AC36" i="8" s="1"/>
  <c r="D36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X35" i="8" s="1"/>
  <c r="AC35" i="8" s="1"/>
  <c r="D35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X34" i="8" s="1"/>
  <c r="AC34" i="8" s="1"/>
  <c r="D34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X33" i="8" s="1"/>
  <c r="AC33" i="8" s="1"/>
  <c r="D33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X32" i="8" s="1"/>
  <c r="AC32" i="8" s="1"/>
  <c r="D32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X31" i="8" s="1"/>
  <c r="AC31" i="8" s="1"/>
  <c r="D31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X30" i="8" s="1"/>
  <c r="AC30" i="8" s="1"/>
  <c r="D30" i="8"/>
  <c r="X29" i="8"/>
  <c r="AC29" i="8" s="1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X28" i="8" s="1"/>
  <c r="AC28" i="8" s="1"/>
  <c r="D28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X27" i="8" s="1"/>
  <c r="AC27" i="8" s="1"/>
  <c r="D27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X25" i="8" s="1"/>
  <c r="AC25" i="8" s="1"/>
  <c r="D25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X24" i="8" s="1"/>
  <c r="AC24" i="8" s="1"/>
  <c r="D24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X23" i="8" s="1"/>
  <c r="AC23" i="8" s="1"/>
  <c r="D23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X22" i="8" s="1"/>
  <c r="AC22" i="8" s="1"/>
  <c r="D22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2" i="8"/>
  <c r="A1" i="8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X39" i="7" s="1"/>
  <c r="AC39" i="7" s="1"/>
  <c r="D39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X37" i="7" s="1"/>
  <c r="AC37" i="7" s="1"/>
  <c r="D37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X35" i="7" s="1"/>
  <c r="AC35" i="7" s="1"/>
  <c r="D35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X33" i="7" s="1"/>
  <c r="AC33" i="7" s="1"/>
  <c r="D33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X31" i="7" s="1"/>
  <c r="AC31" i="7" s="1"/>
  <c r="D31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X29" i="7" s="1"/>
  <c r="AC29" i="7" s="1"/>
  <c r="D29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X27" i="7" s="1"/>
  <c r="AC27" i="7" s="1"/>
  <c r="D27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X25" i="7" s="1"/>
  <c r="AC25" i="7" s="1"/>
  <c r="D25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X23" i="7" s="1"/>
  <c r="AC23" i="7" s="1"/>
  <c r="D23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X21" i="7" s="1"/>
  <c r="AC21" i="7" s="1"/>
  <c r="D21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X19" i="7" s="1"/>
  <c r="AC19" i="7" s="1"/>
  <c r="D19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X17" i="7" s="1"/>
  <c r="AC17" i="7" s="1"/>
  <c r="D17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X15" i="7" s="1"/>
  <c r="AC15" i="7" s="1"/>
  <c r="D15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X13" i="7" s="1"/>
  <c r="AC13" i="7" s="1"/>
  <c r="D13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X11" i="7" s="1"/>
  <c r="AC11" i="7" s="1"/>
  <c r="D11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X9" i="7" s="1"/>
  <c r="AC9" i="7" s="1"/>
  <c r="D9" i="7"/>
  <c r="W8" i="7"/>
  <c r="W41" i="7" s="1"/>
  <c r="V8" i="7"/>
  <c r="V41" i="7" s="1"/>
  <c r="U8" i="7"/>
  <c r="T8" i="7"/>
  <c r="T41" i="7" s="1"/>
  <c r="S8" i="7"/>
  <c r="S41" i="7" s="1"/>
  <c r="R8" i="7"/>
  <c r="R41" i="7" s="1"/>
  <c r="Q8" i="7"/>
  <c r="Q41" i="7" s="1"/>
  <c r="P8" i="7"/>
  <c r="O8" i="7"/>
  <c r="O41" i="7" s="1"/>
  <c r="N8" i="7"/>
  <c r="N41" i="7" s="1"/>
  <c r="M8" i="7"/>
  <c r="L8" i="7"/>
  <c r="L41" i="7" s="1"/>
  <c r="K8" i="7"/>
  <c r="K41" i="7" s="1"/>
  <c r="J8" i="7"/>
  <c r="J41" i="7" s="1"/>
  <c r="I8" i="7"/>
  <c r="I41" i="7" s="1"/>
  <c r="H8" i="7"/>
  <c r="G8" i="7"/>
  <c r="G41" i="7" s="1"/>
  <c r="F8" i="7"/>
  <c r="F41" i="7" s="1"/>
  <c r="E8" i="7"/>
  <c r="D8" i="7"/>
  <c r="D41" i="7" s="1"/>
  <c r="A2" i="7"/>
  <c r="A1" i="7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V46" i="6" s="1"/>
  <c r="U12" i="18" s="1"/>
  <c r="U8" i="6"/>
  <c r="U46" i="6" s="1"/>
  <c r="T12" i="18" s="1"/>
  <c r="T8" i="6"/>
  <c r="T46" i="6" s="1"/>
  <c r="S12" i="18" s="1"/>
  <c r="S8" i="6"/>
  <c r="S46" i="6" s="1"/>
  <c r="R12" i="18" s="1"/>
  <c r="R8" i="6"/>
  <c r="Q8" i="6"/>
  <c r="Q46" i="6" s="1"/>
  <c r="P12" i="18" s="1"/>
  <c r="P8" i="6"/>
  <c r="O8" i="6"/>
  <c r="N8" i="6"/>
  <c r="N46" i="6" s="1"/>
  <c r="M12" i="18" s="1"/>
  <c r="M8" i="6"/>
  <c r="M46" i="6" s="1"/>
  <c r="L12" i="18" s="1"/>
  <c r="L8" i="6"/>
  <c r="L46" i="6" s="1"/>
  <c r="K12" i="18" s="1"/>
  <c r="K8" i="6"/>
  <c r="K46" i="6" s="1"/>
  <c r="J12" i="18" s="1"/>
  <c r="J8" i="6"/>
  <c r="I8" i="6"/>
  <c r="I46" i="6" s="1"/>
  <c r="H12" i="18" s="1"/>
  <c r="H8" i="6"/>
  <c r="G8" i="6"/>
  <c r="F8" i="6"/>
  <c r="F46" i="6" s="1"/>
  <c r="E12" i="18" s="1"/>
  <c r="E8" i="6"/>
  <c r="D8" i="6"/>
  <c r="D46" i="6" s="1"/>
  <c r="C12" i="18" s="1"/>
  <c r="A2" i="6"/>
  <c r="A1" i="6"/>
  <c r="AH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X22" i="5" s="1"/>
  <c r="AG22" i="5" s="1"/>
  <c r="F22" i="5"/>
  <c r="E22" i="5"/>
  <c r="D22" i="5"/>
  <c r="AH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H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X20" i="5" s="1"/>
  <c r="AG20" i="5" s="1"/>
  <c r="D20" i="5"/>
  <c r="AH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H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X18" i="5" s="1"/>
  <c r="AG18" i="5" s="1"/>
  <c r="D18" i="5"/>
  <c r="AH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H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X16" i="5" s="1"/>
  <c r="AG16" i="5" s="1"/>
  <c r="D16" i="5"/>
  <c r="AH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AH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X14" i="5" s="1"/>
  <c r="AG14" i="5" s="1"/>
  <c r="F14" i="5"/>
  <c r="E14" i="5"/>
  <c r="D14" i="5"/>
  <c r="AH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H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X12" i="5" s="1"/>
  <c r="AG12" i="5" s="1"/>
  <c r="D12" i="5"/>
  <c r="AH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H10" i="5"/>
  <c r="X10" i="5"/>
  <c r="AG10" i="5" s="1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H9" i="5"/>
  <c r="W9" i="5"/>
  <c r="V9" i="5"/>
  <c r="U9" i="5"/>
  <c r="U23" i="5" s="1"/>
  <c r="T11" i="18" s="1"/>
  <c r="T9" i="5"/>
  <c r="S9" i="5"/>
  <c r="R9" i="5"/>
  <c r="Q9" i="5"/>
  <c r="P9" i="5"/>
  <c r="O9" i="5"/>
  <c r="N9" i="5"/>
  <c r="M9" i="5"/>
  <c r="M23" i="5" s="1"/>
  <c r="L11" i="18" s="1"/>
  <c r="L9" i="5"/>
  <c r="K9" i="5"/>
  <c r="J9" i="5"/>
  <c r="I9" i="5"/>
  <c r="H9" i="5"/>
  <c r="G9" i="5"/>
  <c r="F9" i="5"/>
  <c r="E9" i="5"/>
  <c r="X9" i="5" s="1"/>
  <c r="AG9" i="5" s="1"/>
  <c r="D9" i="5"/>
  <c r="AH8" i="5"/>
  <c r="W8" i="5"/>
  <c r="V8" i="5"/>
  <c r="U8" i="5"/>
  <c r="T8" i="5"/>
  <c r="S8" i="5"/>
  <c r="R8" i="5"/>
  <c r="Q8" i="5"/>
  <c r="P8" i="5"/>
  <c r="O8" i="5"/>
  <c r="N8" i="5"/>
  <c r="M8" i="5"/>
  <c r="L8" i="5"/>
  <c r="K8" i="5"/>
  <c r="X8" i="5" s="1"/>
  <c r="AG8" i="5" s="1"/>
  <c r="J8" i="5"/>
  <c r="I8" i="5"/>
  <c r="H8" i="5"/>
  <c r="G8" i="5"/>
  <c r="F8" i="5"/>
  <c r="E8" i="5"/>
  <c r="D8" i="5"/>
  <c r="A2" i="5"/>
  <c r="A1" i="5"/>
  <c r="AF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F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X15" i="4" s="1"/>
  <c r="AE15" i="4" s="1"/>
  <c r="D15" i="4"/>
  <c r="AF14" i="4"/>
  <c r="W14" i="4"/>
  <c r="V14" i="4"/>
  <c r="U14" i="4"/>
  <c r="T14" i="4"/>
  <c r="S14" i="4"/>
  <c r="R14" i="4"/>
  <c r="R17" i="4" s="1"/>
  <c r="Q10" i="18" s="1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F13" i="4"/>
  <c r="X13" i="4"/>
  <c r="AE13" i="4" s="1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F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X12" i="4" s="1"/>
  <c r="F12" i="4"/>
  <c r="E12" i="4"/>
  <c r="D12" i="4"/>
  <c r="AF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F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X10" i="4" s="1"/>
  <c r="AE10" i="4" s="1"/>
  <c r="D10" i="4"/>
  <c r="AF9" i="4"/>
  <c r="W9" i="4"/>
  <c r="V9" i="4"/>
  <c r="V17" i="4" s="1"/>
  <c r="U10" i="18" s="1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F8" i="4"/>
  <c r="W8" i="4"/>
  <c r="V8" i="4"/>
  <c r="U8" i="4"/>
  <c r="T8" i="4"/>
  <c r="T17" i="4" s="1"/>
  <c r="S10" i="18" s="1"/>
  <c r="S8" i="4"/>
  <c r="R8" i="4"/>
  <c r="Q8" i="4"/>
  <c r="P8" i="4"/>
  <c r="O8" i="4"/>
  <c r="N8" i="4"/>
  <c r="N17" i="4" s="1"/>
  <c r="M10" i="18" s="1"/>
  <c r="M8" i="4"/>
  <c r="L8" i="4"/>
  <c r="L17" i="4" s="1"/>
  <c r="K10" i="18" s="1"/>
  <c r="K8" i="4"/>
  <c r="J8" i="4"/>
  <c r="J17" i="4" s="1"/>
  <c r="I10" i="18" s="1"/>
  <c r="I8" i="4"/>
  <c r="H8" i="4"/>
  <c r="G8" i="4"/>
  <c r="F8" i="4"/>
  <c r="F17" i="4" s="1"/>
  <c r="E10" i="18" s="1"/>
  <c r="E8" i="4"/>
  <c r="D8" i="4"/>
  <c r="D17" i="4" s="1"/>
  <c r="C10" i="18" s="1"/>
  <c r="A2" i="4"/>
  <c r="A1" i="4"/>
  <c r="AF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F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X15" i="3" s="1"/>
  <c r="AE15" i="3" s="1"/>
  <c r="D15" i="3"/>
  <c r="AF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F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X13" i="3" s="1"/>
  <c r="AE13" i="3" s="1"/>
  <c r="D13" i="3"/>
  <c r="AF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F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X11" i="3" s="1"/>
  <c r="AE11" i="3" s="1"/>
  <c r="D11" i="3"/>
  <c r="AF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F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F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X8" i="3" s="1"/>
  <c r="AE8" i="3" s="1"/>
  <c r="D8" i="3"/>
  <c r="A2" i="3"/>
  <c r="A1" i="3"/>
  <c r="AF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F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F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F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F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F9" i="2"/>
  <c r="W9" i="2"/>
  <c r="V9" i="2"/>
  <c r="U9" i="2"/>
  <c r="T9" i="2"/>
  <c r="S9" i="2"/>
  <c r="R9" i="2"/>
  <c r="Q9" i="2"/>
  <c r="P9" i="2"/>
  <c r="P15" i="2" s="1"/>
  <c r="O8" i="18" s="1"/>
  <c r="O9" i="2"/>
  <c r="N9" i="2"/>
  <c r="M9" i="2"/>
  <c r="L9" i="2"/>
  <c r="K9" i="2"/>
  <c r="J9" i="2"/>
  <c r="I9" i="2"/>
  <c r="H9" i="2"/>
  <c r="H15" i="2" s="1"/>
  <c r="G8" i="18" s="1"/>
  <c r="G9" i="2"/>
  <c r="F9" i="2"/>
  <c r="E9" i="2"/>
  <c r="D9" i="2"/>
  <c r="AF8" i="2"/>
  <c r="W8" i="2"/>
  <c r="V8" i="2"/>
  <c r="U8" i="2"/>
  <c r="U15" i="2" s="1"/>
  <c r="T8" i="18" s="1"/>
  <c r="T8" i="2"/>
  <c r="S8" i="2"/>
  <c r="R8" i="2"/>
  <c r="Q8" i="2"/>
  <c r="P8" i="2"/>
  <c r="O8" i="2"/>
  <c r="N8" i="2"/>
  <c r="M8" i="2"/>
  <c r="M15" i="2" s="1"/>
  <c r="L8" i="18" s="1"/>
  <c r="L8" i="2"/>
  <c r="K8" i="2"/>
  <c r="J8" i="2"/>
  <c r="I8" i="2"/>
  <c r="H8" i="2"/>
  <c r="G8" i="2"/>
  <c r="F8" i="2"/>
  <c r="E8" i="2"/>
  <c r="E15" i="2" s="1"/>
  <c r="D8" i="18" s="1"/>
  <c r="D8" i="2"/>
  <c r="A2" i="2"/>
  <c r="A1" i="2"/>
  <c r="W15" i="2" l="1"/>
  <c r="J15" i="2"/>
  <c r="I8" i="18" s="1"/>
  <c r="I24" i="18" s="1"/>
  <c r="R15" i="2"/>
  <c r="Q8" i="18" s="1"/>
  <c r="O15" i="2"/>
  <c r="N8" i="18" s="1"/>
  <c r="X13" i="2"/>
  <c r="AE13" i="2" s="1"/>
  <c r="X9" i="2"/>
  <c r="AE9" i="2" s="1"/>
  <c r="X11" i="2"/>
  <c r="AE11" i="2" s="1"/>
  <c r="G15" i="2"/>
  <c r="F8" i="18" s="1"/>
  <c r="X10" i="2"/>
  <c r="AE10" i="2" s="1"/>
  <c r="H17" i="3"/>
  <c r="G9" i="18" s="1"/>
  <c r="E17" i="4"/>
  <c r="D10" i="18" s="1"/>
  <c r="D23" i="5"/>
  <c r="C11" i="18" s="1"/>
  <c r="X15" i="5"/>
  <c r="AG15" i="5" s="1"/>
  <c r="O46" i="6"/>
  <c r="N12" i="18" s="1"/>
  <c r="D15" i="2"/>
  <c r="C8" i="18" s="1"/>
  <c r="C24" i="18" s="1"/>
  <c r="X16" i="3"/>
  <c r="AE16" i="3" s="1"/>
  <c r="X11" i="4"/>
  <c r="AE11" i="4" s="1"/>
  <c r="G23" i="5"/>
  <c r="F11" i="18" s="1"/>
  <c r="O23" i="5"/>
  <c r="N11" i="18" s="1"/>
  <c r="W23" i="5"/>
  <c r="V11" i="18" s="1"/>
  <c r="X21" i="5"/>
  <c r="AG21" i="5" s="1"/>
  <c r="H46" i="6"/>
  <c r="G12" i="18" s="1"/>
  <c r="P46" i="6"/>
  <c r="O12" i="18" s="1"/>
  <c r="X11" i="10"/>
  <c r="AE11" i="10" s="1"/>
  <c r="X13" i="10"/>
  <c r="AE13" i="10" s="1"/>
  <c r="X15" i="10"/>
  <c r="AE15" i="10" s="1"/>
  <c r="Y13" i="11"/>
  <c r="AD13" i="11" s="1"/>
  <c r="X25" i="11"/>
  <c r="AC25" i="11" s="1"/>
  <c r="X27" i="11"/>
  <c r="AC27" i="11" s="1"/>
  <c r="X29" i="11"/>
  <c r="AC29" i="11" s="1"/>
  <c r="X13" i="13"/>
  <c r="AC13" i="13" s="1"/>
  <c r="X15" i="13"/>
  <c r="AC15" i="13" s="1"/>
  <c r="X17" i="13"/>
  <c r="AC17" i="13" s="1"/>
  <c r="Y37" i="14"/>
  <c r="AH37" i="14" s="1"/>
  <c r="X49" i="14"/>
  <c r="AG49" i="14" s="1"/>
  <c r="X51" i="14"/>
  <c r="AG51" i="14" s="1"/>
  <c r="P17" i="3"/>
  <c r="O9" i="18" s="1"/>
  <c r="X10" i="3"/>
  <c r="AE10" i="3" s="1"/>
  <c r="U17" i="4"/>
  <c r="T10" i="18" s="1"/>
  <c r="L23" i="5"/>
  <c r="K11" i="18" s="1"/>
  <c r="I15" i="2"/>
  <c r="H8" i="18" s="1"/>
  <c r="L15" i="2"/>
  <c r="K8" i="18" s="1"/>
  <c r="J17" i="3"/>
  <c r="I9" i="18" s="1"/>
  <c r="R17" i="3"/>
  <c r="Q9" i="18" s="1"/>
  <c r="G17" i="4"/>
  <c r="F10" i="18" s="1"/>
  <c r="O17" i="4"/>
  <c r="N10" i="18" s="1"/>
  <c r="W17" i="4"/>
  <c r="V10" i="18" s="1"/>
  <c r="X14" i="4"/>
  <c r="AE14" i="4" s="1"/>
  <c r="F23" i="5"/>
  <c r="E11" i="18" s="1"/>
  <c r="N23" i="5"/>
  <c r="M11" i="18" s="1"/>
  <c r="V23" i="5"/>
  <c r="U11" i="18" s="1"/>
  <c r="X11" i="5"/>
  <c r="AG11" i="5" s="1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3" i="6"/>
  <c r="AE23" i="6" s="1"/>
  <c r="X25" i="6"/>
  <c r="AE25" i="6" s="1"/>
  <c r="X27" i="6"/>
  <c r="AE27" i="6" s="1"/>
  <c r="X29" i="6"/>
  <c r="AE29" i="6" s="1"/>
  <c r="X31" i="6"/>
  <c r="AE31" i="6" s="1"/>
  <c r="X33" i="6"/>
  <c r="AE33" i="6" s="1"/>
  <c r="X35" i="6"/>
  <c r="AE35" i="6" s="1"/>
  <c r="X37" i="6"/>
  <c r="AE37" i="6" s="1"/>
  <c r="X39" i="6"/>
  <c r="AE39" i="6" s="1"/>
  <c r="X41" i="6"/>
  <c r="AE41" i="6" s="1"/>
  <c r="X43" i="6"/>
  <c r="AE43" i="6" s="1"/>
  <c r="X45" i="6"/>
  <c r="AE45" i="6" s="1"/>
  <c r="X10" i="9"/>
  <c r="AE10" i="9" s="1"/>
  <c r="X19" i="10"/>
  <c r="AE19" i="10" s="1"/>
  <c r="X21" i="10"/>
  <c r="AE21" i="10" s="1"/>
  <c r="X23" i="10"/>
  <c r="AE23" i="10" s="1"/>
  <c r="Y21" i="11"/>
  <c r="AD21" i="11" s="1"/>
  <c r="X33" i="11"/>
  <c r="AC33" i="11" s="1"/>
  <c r="X35" i="11"/>
  <c r="AC35" i="11" s="1"/>
  <c r="X37" i="11"/>
  <c r="AC37" i="11" s="1"/>
  <c r="Y9" i="13"/>
  <c r="AD9" i="13" s="1"/>
  <c r="H60" i="14"/>
  <c r="G20" i="18" s="1"/>
  <c r="P60" i="14"/>
  <c r="O20" i="18" s="1"/>
  <c r="Y45" i="14"/>
  <c r="AH45" i="14" s="1"/>
  <c r="X57" i="14"/>
  <c r="AG57" i="14" s="1"/>
  <c r="X59" i="14"/>
  <c r="AG59" i="14" s="1"/>
  <c r="X15" i="11"/>
  <c r="AC15" i="11" s="1"/>
  <c r="M17" i="4"/>
  <c r="L10" i="18" s="1"/>
  <c r="T23" i="5"/>
  <c r="S11" i="18" s="1"/>
  <c r="G46" i="6"/>
  <c r="F12" i="18" s="1"/>
  <c r="Q15" i="2"/>
  <c r="P8" i="18" s="1"/>
  <c r="T15" i="2"/>
  <c r="S8" i="18" s="1"/>
  <c r="K15" i="2"/>
  <c r="J8" i="18" s="1"/>
  <c r="S15" i="2"/>
  <c r="R8" i="18" s="1"/>
  <c r="F15" i="2"/>
  <c r="E8" i="18" s="1"/>
  <c r="N15" i="2"/>
  <c r="M8" i="18" s="1"/>
  <c r="M24" i="18" s="1"/>
  <c r="V15" i="2"/>
  <c r="U8" i="18" s="1"/>
  <c r="U24" i="18" s="1"/>
  <c r="X12" i="2"/>
  <c r="AE12" i="2" s="1"/>
  <c r="X9" i="3"/>
  <c r="AE9" i="3" s="1"/>
  <c r="X12" i="3"/>
  <c r="AE12" i="3" s="1"/>
  <c r="H17" i="4"/>
  <c r="G10" i="18" s="1"/>
  <c r="P17" i="4"/>
  <c r="O10" i="18" s="1"/>
  <c r="X8" i="4"/>
  <c r="AE8" i="4" s="1"/>
  <c r="I23" i="5"/>
  <c r="H11" i="18" s="1"/>
  <c r="Q23" i="5"/>
  <c r="P11" i="18" s="1"/>
  <c r="X17" i="5"/>
  <c r="AG17" i="5" s="1"/>
  <c r="J46" i="6"/>
  <c r="I12" i="18" s="1"/>
  <c r="R46" i="6"/>
  <c r="Q12" i="18" s="1"/>
  <c r="X14" i="9"/>
  <c r="AE14" i="9" s="1"/>
  <c r="X16" i="9"/>
  <c r="AE16" i="9" s="1"/>
  <c r="X18" i="9"/>
  <c r="AE18" i="9" s="1"/>
  <c r="Y15" i="10"/>
  <c r="AF15" i="10" s="1"/>
  <c r="X29" i="10"/>
  <c r="AE29" i="10" s="1"/>
  <c r="X31" i="10"/>
  <c r="AE31" i="10" s="1"/>
  <c r="Y29" i="11"/>
  <c r="AD29" i="11" s="1"/>
  <c r="Y53" i="14"/>
  <c r="AH53" i="14" s="1"/>
  <c r="T17" i="3"/>
  <c r="S9" i="18" s="1"/>
  <c r="P23" i="5"/>
  <c r="O11" i="18" s="1"/>
  <c r="Y9" i="6"/>
  <c r="AF9" i="6" s="1"/>
  <c r="Y11" i="6"/>
  <c r="AF11" i="6" s="1"/>
  <c r="Y13" i="6"/>
  <c r="AF13" i="6" s="1"/>
  <c r="Y15" i="6"/>
  <c r="AF15" i="6" s="1"/>
  <c r="Y17" i="6"/>
  <c r="AF17" i="6" s="1"/>
  <c r="Y19" i="6"/>
  <c r="AF19" i="6" s="1"/>
  <c r="Y21" i="6"/>
  <c r="AF21" i="6" s="1"/>
  <c r="Y23" i="6"/>
  <c r="AF23" i="6" s="1"/>
  <c r="Y25" i="6"/>
  <c r="AF25" i="6" s="1"/>
  <c r="Y27" i="6"/>
  <c r="AF27" i="6" s="1"/>
  <c r="Y29" i="6"/>
  <c r="AF29" i="6" s="1"/>
  <c r="Y31" i="6"/>
  <c r="AF31" i="6" s="1"/>
  <c r="Y33" i="6"/>
  <c r="AF33" i="6" s="1"/>
  <c r="Y35" i="6"/>
  <c r="AF35" i="6" s="1"/>
  <c r="Y37" i="6"/>
  <c r="AF37" i="6" s="1"/>
  <c r="Y39" i="6"/>
  <c r="AF39" i="6" s="1"/>
  <c r="Y41" i="6"/>
  <c r="AF41" i="6" s="1"/>
  <c r="Y43" i="6"/>
  <c r="AF43" i="6" s="1"/>
  <c r="Y45" i="6"/>
  <c r="AF45" i="6" s="1"/>
  <c r="K38" i="8"/>
  <c r="J14" i="18" s="1"/>
  <c r="S38" i="8"/>
  <c r="R14" i="18" s="1"/>
  <c r="X24" i="9"/>
  <c r="AE24" i="9" s="1"/>
  <c r="Y23" i="10"/>
  <c r="AF23" i="10" s="1"/>
  <c r="X37" i="10"/>
  <c r="AE37" i="10" s="1"/>
  <c r="X39" i="10"/>
  <c r="AE39" i="10" s="1"/>
  <c r="Y37" i="11"/>
  <c r="AD37" i="11" s="1"/>
  <c r="X11" i="14"/>
  <c r="AG11" i="14" s="1"/>
  <c r="X13" i="14"/>
  <c r="AG13" i="14" s="1"/>
  <c r="L17" i="3"/>
  <c r="K9" i="18" s="1"/>
  <c r="Q17" i="4"/>
  <c r="P10" i="18" s="1"/>
  <c r="H23" i="5"/>
  <c r="G11" i="18" s="1"/>
  <c r="K23" i="5"/>
  <c r="J11" i="18" s="1"/>
  <c r="X34" i="9"/>
  <c r="AE34" i="9" s="1"/>
  <c r="Y31" i="10"/>
  <c r="AF31" i="10" s="1"/>
  <c r="H38" i="11"/>
  <c r="G17" i="18" s="1"/>
  <c r="P38" i="11"/>
  <c r="O17" i="18" s="1"/>
  <c r="X13" i="12"/>
  <c r="Y13" i="12" s="1"/>
  <c r="X21" i="14"/>
  <c r="AG21" i="14" s="1"/>
  <c r="D17" i="3"/>
  <c r="C9" i="18" s="1"/>
  <c r="I17" i="4"/>
  <c r="H10" i="18" s="1"/>
  <c r="X16" i="4"/>
  <c r="AE16" i="4" s="1"/>
  <c r="S23" i="5"/>
  <c r="R11" i="18" s="1"/>
  <c r="X13" i="5"/>
  <c r="AG13" i="5" s="1"/>
  <c r="X14" i="2"/>
  <c r="AE14" i="2" s="1"/>
  <c r="F17" i="3"/>
  <c r="E9" i="18" s="1"/>
  <c r="N17" i="3"/>
  <c r="M9" i="18" s="1"/>
  <c r="V17" i="3"/>
  <c r="U9" i="18" s="1"/>
  <c r="X14" i="3"/>
  <c r="AE14" i="3" s="1"/>
  <c r="K17" i="4"/>
  <c r="J10" i="18" s="1"/>
  <c r="S17" i="4"/>
  <c r="R10" i="18" s="1"/>
  <c r="X9" i="4"/>
  <c r="AE9" i="4" s="1"/>
  <c r="J23" i="5"/>
  <c r="I11" i="18" s="1"/>
  <c r="R23" i="5"/>
  <c r="Q11" i="18" s="1"/>
  <c r="X8" i="6"/>
  <c r="AE8" i="6" s="1"/>
  <c r="X10" i="6"/>
  <c r="AE10" i="6" s="1"/>
  <c r="X12" i="6"/>
  <c r="AE12" i="6" s="1"/>
  <c r="X14" i="6"/>
  <c r="AE14" i="6" s="1"/>
  <c r="X16" i="6"/>
  <c r="AE16" i="6" s="1"/>
  <c r="X18" i="6"/>
  <c r="AE18" i="6" s="1"/>
  <c r="X20" i="6"/>
  <c r="AE20" i="6" s="1"/>
  <c r="X22" i="6"/>
  <c r="AE22" i="6" s="1"/>
  <c r="X24" i="6"/>
  <c r="AE24" i="6" s="1"/>
  <c r="X26" i="6"/>
  <c r="AE26" i="6" s="1"/>
  <c r="X28" i="6"/>
  <c r="AE28" i="6" s="1"/>
  <c r="X30" i="6"/>
  <c r="AE30" i="6" s="1"/>
  <c r="X34" i="6"/>
  <c r="AE34" i="6" s="1"/>
  <c r="X36" i="6"/>
  <c r="AE36" i="6" s="1"/>
  <c r="X38" i="6"/>
  <c r="AE38" i="6" s="1"/>
  <c r="X40" i="6"/>
  <c r="AE40" i="6" s="1"/>
  <c r="X42" i="6"/>
  <c r="AE42" i="6" s="1"/>
  <c r="X44" i="6"/>
  <c r="AE44" i="6" s="1"/>
  <c r="X26" i="8"/>
  <c r="AC26" i="8" s="1"/>
  <c r="I41" i="9"/>
  <c r="H15" i="18" s="1"/>
  <c r="Q41" i="9"/>
  <c r="P15" i="18" s="1"/>
  <c r="X38" i="9"/>
  <c r="AE38" i="9" s="1"/>
  <c r="Y39" i="10"/>
  <c r="AF39" i="10" s="1"/>
  <c r="X29" i="14"/>
  <c r="AG29" i="14" s="1"/>
  <c r="Y9" i="7"/>
  <c r="AD9" i="7" s="1"/>
  <c r="Y11" i="7"/>
  <c r="AD11" i="7" s="1"/>
  <c r="Y13" i="7"/>
  <c r="AD13" i="7" s="1"/>
  <c r="Y15" i="7"/>
  <c r="AD15" i="7" s="1"/>
  <c r="Y17" i="7"/>
  <c r="AD17" i="7" s="1"/>
  <c r="Y19" i="7"/>
  <c r="AD19" i="7" s="1"/>
  <c r="Y21" i="7"/>
  <c r="AD21" i="7" s="1"/>
  <c r="E38" i="8"/>
  <c r="D14" i="18" s="1"/>
  <c r="M38" i="8"/>
  <c r="L14" i="18" s="1"/>
  <c r="U38" i="8"/>
  <c r="T14" i="18" s="1"/>
  <c r="X10" i="8"/>
  <c r="AC10" i="8" s="1"/>
  <c r="X12" i="8"/>
  <c r="AC12" i="8" s="1"/>
  <c r="X14" i="8"/>
  <c r="AC14" i="8" s="1"/>
  <c r="X16" i="8"/>
  <c r="AC16" i="8" s="1"/>
  <c r="X18" i="8"/>
  <c r="AC18" i="8" s="1"/>
  <c r="X20" i="8"/>
  <c r="AC20" i="8" s="1"/>
  <c r="K41" i="9"/>
  <c r="J15" i="18" s="1"/>
  <c r="S41" i="9"/>
  <c r="R15" i="18" s="1"/>
  <c r="Y36" i="9"/>
  <c r="AF36" i="9" s="1"/>
  <c r="D40" i="10"/>
  <c r="C16" i="18" s="1"/>
  <c r="L40" i="10"/>
  <c r="K16" i="18" s="1"/>
  <c r="T40" i="10"/>
  <c r="S16" i="18" s="1"/>
  <c r="Y9" i="10"/>
  <c r="AF9" i="10" s="1"/>
  <c r="Y17" i="10"/>
  <c r="AF17" i="10" s="1"/>
  <c r="Y25" i="10"/>
  <c r="AF25" i="10" s="1"/>
  <c r="Y33" i="10"/>
  <c r="AF33" i="10" s="1"/>
  <c r="J38" i="11"/>
  <c r="I17" i="18" s="1"/>
  <c r="R38" i="11"/>
  <c r="Q17" i="18" s="1"/>
  <c r="Y15" i="11"/>
  <c r="AD15" i="11" s="1"/>
  <c r="Y23" i="11"/>
  <c r="AD23" i="11" s="1"/>
  <c r="Y31" i="11"/>
  <c r="AD31" i="11" s="1"/>
  <c r="J18" i="12"/>
  <c r="I18" i="18" s="1"/>
  <c r="R18" i="12"/>
  <c r="Q18" i="18" s="1"/>
  <c r="Y15" i="12"/>
  <c r="F18" i="13"/>
  <c r="E19" i="18" s="1"/>
  <c r="N18" i="13"/>
  <c r="M19" i="18" s="1"/>
  <c r="V18" i="13"/>
  <c r="U19" i="18" s="1"/>
  <c r="Y11" i="13"/>
  <c r="AD11" i="13" s="1"/>
  <c r="J60" i="14"/>
  <c r="I20" i="18" s="1"/>
  <c r="R60" i="14"/>
  <c r="Q20" i="18" s="1"/>
  <c r="Y31" i="14"/>
  <c r="AH31" i="14" s="1"/>
  <c r="Y39" i="14"/>
  <c r="AH39" i="14" s="1"/>
  <c r="Y47" i="14"/>
  <c r="AH47" i="14" s="1"/>
  <c r="Y55" i="14"/>
  <c r="F38" i="8"/>
  <c r="E14" i="18" s="1"/>
  <c r="N38" i="8"/>
  <c r="M14" i="18" s="1"/>
  <c r="V38" i="8"/>
  <c r="U14" i="18" s="1"/>
  <c r="D41" i="9"/>
  <c r="C15" i="18" s="1"/>
  <c r="L41" i="9"/>
  <c r="K15" i="18" s="1"/>
  <c r="T41" i="9"/>
  <c r="S15" i="18" s="1"/>
  <c r="E40" i="10"/>
  <c r="D16" i="18" s="1"/>
  <c r="M40" i="10"/>
  <c r="L16" i="18" s="1"/>
  <c r="U40" i="10"/>
  <c r="T16" i="18" s="1"/>
  <c r="Y14" i="10"/>
  <c r="AF14" i="10" s="1"/>
  <c r="Y22" i="10"/>
  <c r="AF22" i="10" s="1"/>
  <c r="Y30" i="10"/>
  <c r="AF30" i="10" s="1"/>
  <c r="Y38" i="10"/>
  <c r="AF38" i="10" s="1"/>
  <c r="K38" i="11"/>
  <c r="J17" i="18" s="1"/>
  <c r="S38" i="11"/>
  <c r="R17" i="18" s="1"/>
  <c r="Y12" i="11"/>
  <c r="AD12" i="11" s="1"/>
  <c r="Y20" i="11"/>
  <c r="AD20" i="11" s="1"/>
  <c r="Y28" i="11"/>
  <c r="AD28" i="11" s="1"/>
  <c r="Y36" i="11"/>
  <c r="AD36" i="11" s="1"/>
  <c r="K18" i="12"/>
  <c r="J18" i="18" s="1"/>
  <c r="S18" i="12"/>
  <c r="R18" i="18" s="1"/>
  <c r="Y12" i="12"/>
  <c r="G18" i="13"/>
  <c r="F19" i="18" s="1"/>
  <c r="O18" i="13"/>
  <c r="N19" i="18" s="1"/>
  <c r="W18" i="13"/>
  <c r="V19" i="18" s="1"/>
  <c r="K60" i="14"/>
  <c r="J20" i="18" s="1"/>
  <c r="S60" i="14"/>
  <c r="R20" i="18" s="1"/>
  <c r="Y28" i="14"/>
  <c r="AH28" i="14" s="1"/>
  <c r="Y36" i="14"/>
  <c r="AH36" i="14" s="1"/>
  <c r="Y44" i="14"/>
  <c r="AH44" i="14" s="1"/>
  <c r="Y52" i="14"/>
  <c r="AH52" i="14" s="1"/>
  <c r="Y44" i="6"/>
  <c r="AF44" i="6" s="1"/>
  <c r="M41" i="7"/>
  <c r="U41" i="7"/>
  <c r="X10" i="7"/>
  <c r="AC10" i="7" s="1"/>
  <c r="X12" i="7"/>
  <c r="AC12" i="7" s="1"/>
  <c r="X14" i="7"/>
  <c r="AC14" i="7" s="1"/>
  <c r="X16" i="7"/>
  <c r="AC16" i="7" s="1"/>
  <c r="X18" i="7"/>
  <c r="AC18" i="7" s="1"/>
  <c r="X20" i="7"/>
  <c r="AC20" i="7" s="1"/>
  <c r="X22" i="7"/>
  <c r="AC22" i="7" s="1"/>
  <c r="X24" i="7"/>
  <c r="AC24" i="7" s="1"/>
  <c r="X26" i="7"/>
  <c r="AC26" i="7" s="1"/>
  <c r="X28" i="7"/>
  <c r="AC28" i="7" s="1"/>
  <c r="X30" i="7"/>
  <c r="AC30" i="7" s="1"/>
  <c r="X32" i="7"/>
  <c r="AC32" i="7" s="1"/>
  <c r="X34" i="7"/>
  <c r="AC34" i="7" s="1"/>
  <c r="X36" i="7"/>
  <c r="AC36" i="7" s="1"/>
  <c r="X38" i="7"/>
  <c r="AC38" i="7" s="1"/>
  <c r="X40" i="7"/>
  <c r="AC40" i="7" s="1"/>
  <c r="G38" i="8"/>
  <c r="F14" i="18" s="1"/>
  <c r="O38" i="8"/>
  <c r="N14" i="18" s="1"/>
  <c r="W38" i="8"/>
  <c r="V14" i="18" s="1"/>
  <c r="E41" i="9"/>
  <c r="D15" i="18" s="1"/>
  <c r="M41" i="9"/>
  <c r="L15" i="18" s="1"/>
  <c r="U41" i="9"/>
  <c r="T15" i="18" s="1"/>
  <c r="Y38" i="9"/>
  <c r="AF38" i="9" s="1"/>
  <c r="F40" i="10"/>
  <c r="E16" i="18" s="1"/>
  <c r="N40" i="10"/>
  <c r="M16" i="18" s="1"/>
  <c r="V40" i="10"/>
  <c r="U16" i="18" s="1"/>
  <c r="Y11" i="10"/>
  <c r="AF11" i="10" s="1"/>
  <c r="Y19" i="10"/>
  <c r="AF19" i="10" s="1"/>
  <c r="Y27" i="10"/>
  <c r="AF27" i="10" s="1"/>
  <c r="Y35" i="10"/>
  <c r="AF35" i="10" s="1"/>
  <c r="D38" i="11"/>
  <c r="C17" i="18" s="1"/>
  <c r="L38" i="11"/>
  <c r="K17" i="18" s="1"/>
  <c r="T38" i="11"/>
  <c r="S17" i="18" s="1"/>
  <c r="Y9" i="11"/>
  <c r="AD9" i="11" s="1"/>
  <c r="Y17" i="11"/>
  <c r="AD17" i="11" s="1"/>
  <c r="Y25" i="11"/>
  <c r="AD25" i="11" s="1"/>
  <c r="Y33" i="11"/>
  <c r="AD33" i="11" s="1"/>
  <c r="D18" i="12"/>
  <c r="C18" i="18" s="1"/>
  <c r="L18" i="12"/>
  <c r="K18" i="18" s="1"/>
  <c r="T18" i="12"/>
  <c r="S18" i="18" s="1"/>
  <c r="Y9" i="12"/>
  <c r="Y17" i="12"/>
  <c r="H18" i="13"/>
  <c r="G19" i="18" s="1"/>
  <c r="P18" i="13"/>
  <c r="O19" i="18" s="1"/>
  <c r="D60" i="14"/>
  <c r="C20" i="18" s="1"/>
  <c r="L60" i="14"/>
  <c r="K20" i="18" s="1"/>
  <c r="T60" i="14"/>
  <c r="S20" i="18" s="1"/>
  <c r="Y25" i="14"/>
  <c r="AH25" i="14" s="1"/>
  <c r="Y33" i="14"/>
  <c r="AH33" i="14" s="1"/>
  <c r="Y41" i="14"/>
  <c r="AH41" i="14" s="1"/>
  <c r="Y49" i="14"/>
  <c r="AH49" i="14" s="1"/>
  <c r="Y57" i="14"/>
  <c r="AH57" i="14" s="1"/>
  <c r="D20" i="15"/>
  <c r="C21" i="18" s="1"/>
  <c r="L20" i="15"/>
  <c r="K21" i="18" s="1"/>
  <c r="T20" i="15"/>
  <c r="S21" i="18" s="1"/>
  <c r="J12" i="16"/>
  <c r="I22" i="18" s="1"/>
  <c r="R12" i="16"/>
  <c r="Q22" i="18" s="1"/>
  <c r="H29" i="17"/>
  <c r="G23" i="18" s="1"/>
  <c r="P29" i="17"/>
  <c r="O23" i="18" s="1"/>
  <c r="H38" i="8"/>
  <c r="G14" i="18" s="1"/>
  <c r="P38" i="8"/>
  <c r="O14" i="18" s="1"/>
  <c r="F41" i="9"/>
  <c r="E15" i="18" s="1"/>
  <c r="N41" i="9"/>
  <c r="M15" i="18" s="1"/>
  <c r="V41" i="9"/>
  <c r="U15" i="18" s="1"/>
  <c r="Y35" i="9"/>
  <c r="AF35" i="9" s="1"/>
  <c r="G40" i="10"/>
  <c r="F16" i="18" s="1"/>
  <c r="O40" i="10"/>
  <c r="N16" i="18" s="1"/>
  <c r="W40" i="10"/>
  <c r="V16" i="18" s="1"/>
  <c r="Y16" i="10"/>
  <c r="AF16" i="10" s="1"/>
  <c r="Y24" i="10"/>
  <c r="AF24" i="10" s="1"/>
  <c r="Y32" i="10"/>
  <c r="AF32" i="10" s="1"/>
  <c r="E38" i="11"/>
  <c r="D17" i="18" s="1"/>
  <c r="M38" i="11"/>
  <c r="L17" i="18" s="1"/>
  <c r="U38" i="11"/>
  <c r="T17" i="18" s="1"/>
  <c r="Y14" i="11"/>
  <c r="AD14" i="11" s="1"/>
  <c r="Y22" i="11"/>
  <c r="AD22" i="11" s="1"/>
  <c r="Y30" i="11"/>
  <c r="AD30" i="11" s="1"/>
  <c r="E18" i="12"/>
  <c r="D18" i="18" s="1"/>
  <c r="M18" i="12"/>
  <c r="L18" i="18" s="1"/>
  <c r="U18" i="12"/>
  <c r="T18" i="18" s="1"/>
  <c r="Y14" i="12"/>
  <c r="I18" i="13"/>
  <c r="H19" i="18" s="1"/>
  <c r="Q18" i="13"/>
  <c r="P19" i="18" s="1"/>
  <c r="Y10" i="13"/>
  <c r="AD10" i="13" s="1"/>
  <c r="E60" i="14"/>
  <c r="D20" i="18" s="1"/>
  <c r="M60" i="14"/>
  <c r="L20" i="18" s="1"/>
  <c r="U60" i="14"/>
  <c r="T20" i="18" s="1"/>
  <c r="Y30" i="14"/>
  <c r="AH30" i="14" s="1"/>
  <c r="Y38" i="14"/>
  <c r="AH38" i="14" s="1"/>
  <c r="Y46" i="14"/>
  <c r="AH46" i="14" s="1"/>
  <c r="Y54" i="14"/>
  <c r="AH54" i="14" s="1"/>
  <c r="X10" i="15"/>
  <c r="AE10" i="15" s="1"/>
  <c r="X12" i="15"/>
  <c r="AE12" i="15" s="1"/>
  <c r="X14" i="15"/>
  <c r="AE14" i="15" s="1"/>
  <c r="X16" i="15"/>
  <c r="AE16" i="15" s="1"/>
  <c r="X18" i="15"/>
  <c r="AE18" i="15" s="1"/>
  <c r="Y9" i="16"/>
  <c r="AF9" i="16" s="1"/>
  <c r="Y11" i="16"/>
  <c r="AF11" i="16" s="1"/>
  <c r="X9" i="17"/>
  <c r="AC9" i="17" s="1"/>
  <c r="X11" i="17"/>
  <c r="AC11" i="17" s="1"/>
  <c r="X13" i="17"/>
  <c r="AC13" i="17" s="1"/>
  <c r="X15" i="17"/>
  <c r="AC15" i="17" s="1"/>
  <c r="X17" i="17"/>
  <c r="AC17" i="17" s="1"/>
  <c r="X19" i="17"/>
  <c r="AC19" i="17" s="1"/>
  <c r="X21" i="17"/>
  <c r="AC21" i="17" s="1"/>
  <c r="X23" i="17"/>
  <c r="AC23" i="17" s="1"/>
  <c r="X25" i="17"/>
  <c r="AC25" i="17" s="1"/>
  <c r="X27" i="17"/>
  <c r="AC27" i="17" s="1"/>
  <c r="Y10" i="7"/>
  <c r="AD10" i="7" s="1"/>
  <c r="Y12" i="7"/>
  <c r="AD12" i="7" s="1"/>
  <c r="Y14" i="7"/>
  <c r="AD14" i="7" s="1"/>
  <c r="Y16" i="7"/>
  <c r="AD16" i="7" s="1"/>
  <c r="Y18" i="7"/>
  <c r="AD18" i="7" s="1"/>
  <c r="Y20" i="7"/>
  <c r="AD20" i="7" s="1"/>
  <c r="I38" i="8"/>
  <c r="H14" i="18" s="1"/>
  <c r="Q38" i="8"/>
  <c r="P14" i="18" s="1"/>
  <c r="X9" i="8"/>
  <c r="AC9" i="8" s="1"/>
  <c r="X11" i="8"/>
  <c r="AC11" i="8" s="1"/>
  <c r="X13" i="8"/>
  <c r="AC13" i="8" s="1"/>
  <c r="X15" i="8"/>
  <c r="AC15" i="8" s="1"/>
  <c r="X17" i="8"/>
  <c r="AC17" i="8" s="1"/>
  <c r="X19" i="8"/>
  <c r="AC19" i="8" s="1"/>
  <c r="X21" i="8"/>
  <c r="AC21" i="8" s="1"/>
  <c r="G41" i="9"/>
  <c r="F15" i="18" s="1"/>
  <c r="O41" i="9"/>
  <c r="N15" i="18" s="1"/>
  <c r="W41" i="9"/>
  <c r="V15" i="18" s="1"/>
  <c r="Y40" i="9"/>
  <c r="AF40" i="9" s="1"/>
  <c r="H40" i="10"/>
  <c r="G16" i="18" s="1"/>
  <c r="P40" i="10"/>
  <c r="O16" i="18" s="1"/>
  <c r="X8" i="10"/>
  <c r="AE8" i="10" s="1"/>
  <c r="Y13" i="10"/>
  <c r="AF13" i="10" s="1"/>
  <c r="Y21" i="10"/>
  <c r="AF21" i="10" s="1"/>
  <c r="Y29" i="10"/>
  <c r="AF29" i="10" s="1"/>
  <c r="Y37" i="10"/>
  <c r="AF37" i="10" s="1"/>
  <c r="F38" i="11"/>
  <c r="E17" i="18" s="1"/>
  <c r="N38" i="11"/>
  <c r="M17" i="18" s="1"/>
  <c r="V38" i="11"/>
  <c r="U17" i="18" s="1"/>
  <c r="Y11" i="11"/>
  <c r="AD11" i="11" s="1"/>
  <c r="Y19" i="11"/>
  <c r="AD19" i="11" s="1"/>
  <c r="Y27" i="11"/>
  <c r="AD27" i="11" s="1"/>
  <c r="Y35" i="11"/>
  <c r="AD35" i="11" s="1"/>
  <c r="F18" i="12"/>
  <c r="E18" i="18" s="1"/>
  <c r="N18" i="12"/>
  <c r="M18" i="18" s="1"/>
  <c r="V18" i="12"/>
  <c r="U18" i="18" s="1"/>
  <c r="Y11" i="12"/>
  <c r="J18" i="13"/>
  <c r="I19" i="18" s="1"/>
  <c r="R18" i="13"/>
  <c r="Q19" i="18" s="1"/>
  <c r="F60" i="14"/>
  <c r="E20" i="18" s="1"/>
  <c r="N60" i="14"/>
  <c r="M20" i="18" s="1"/>
  <c r="V60" i="14"/>
  <c r="U20" i="18" s="1"/>
  <c r="Y27" i="14"/>
  <c r="AH27" i="14" s="1"/>
  <c r="Y35" i="14"/>
  <c r="AH35" i="14" s="1"/>
  <c r="Y43" i="14"/>
  <c r="AH43" i="14" s="1"/>
  <c r="Y51" i="14"/>
  <c r="AH51" i="14" s="1"/>
  <c r="Y59" i="14"/>
  <c r="AH59" i="14" s="1"/>
  <c r="H41" i="7"/>
  <c r="P41" i="7"/>
  <c r="J38" i="8"/>
  <c r="I14" i="18" s="1"/>
  <c r="R38" i="8"/>
  <c r="Q14" i="18" s="1"/>
  <c r="H41" i="9"/>
  <c r="G15" i="18" s="1"/>
  <c r="P41" i="9"/>
  <c r="O15" i="18" s="1"/>
  <c r="X8" i="9"/>
  <c r="AE8" i="9" s="1"/>
  <c r="Y37" i="9"/>
  <c r="AF37" i="9" s="1"/>
  <c r="I40" i="10"/>
  <c r="H16" i="18" s="1"/>
  <c r="Q40" i="10"/>
  <c r="P16" i="18" s="1"/>
  <c r="Y10" i="10"/>
  <c r="AF10" i="10" s="1"/>
  <c r="Y18" i="10"/>
  <c r="AF18" i="10" s="1"/>
  <c r="Y26" i="10"/>
  <c r="AF26" i="10" s="1"/>
  <c r="Y34" i="10"/>
  <c r="AF34" i="10" s="1"/>
  <c r="G38" i="11"/>
  <c r="F17" i="18" s="1"/>
  <c r="O38" i="11"/>
  <c r="N17" i="18" s="1"/>
  <c r="W38" i="11"/>
  <c r="V17" i="18" s="1"/>
  <c r="Y16" i="11"/>
  <c r="AD16" i="11" s="1"/>
  <c r="Y24" i="11"/>
  <c r="AD24" i="11" s="1"/>
  <c r="Y32" i="11"/>
  <c r="AD32" i="11" s="1"/>
  <c r="G18" i="12"/>
  <c r="F18" i="18" s="1"/>
  <c r="O18" i="12"/>
  <c r="N18" i="18" s="1"/>
  <c r="W18" i="12"/>
  <c r="V18" i="18" s="1"/>
  <c r="Y16" i="12"/>
  <c r="K18" i="13"/>
  <c r="J19" i="18" s="1"/>
  <c r="S18" i="13"/>
  <c r="R19" i="18" s="1"/>
  <c r="Y12" i="13"/>
  <c r="AD12" i="13" s="1"/>
  <c r="G60" i="14"/>
  <c r="F20" i="18" s="1"/>
  <c r="O60" i="14"/>
  <c r="N20" i="18" s="1"/>
  <c r="W60" i="14"/>
  <c r="V20" i="18" s="1"/>
  <c r="Y32" i="14"/>
  <c r="AH32" i="14" s="1"/>
  <c r="Y40" i="14"/>
  <c r="AH40" i="14" s="1"/>
  <c r="Y48" i="14"/>
  <c r="AH48" i="14" s="1"/>
  <c r="Y56" i="14"/>
  <c r="AH56" i="14" s="1"/>
  <c r="G20" i="15"/>
  <c r="F21" i="18" s="1"/>
  <c r="O20" i="15"/>
  <c r="N21" i="18" s="1"/>
  <c r="W20" i="15"/>
  <c r="V21" i="18" s="1"/>
  <c r="Y14" i="15"/>
  <c r="AF14" i="15" s="1"/>
  <c r="Y16" i="15"/>
  <c r="AF16" i="15" s="1"/>
  <c r="Y18" i="15"/>
  <c r="AF18" i="15" s="1"/>
  <c r="X8" i="16"/>
  <c r="AE8" i="16" s="1"/>
  <c r="M12" i="16"/>
  <c r="L22" i="18" s="1"/>
  <c r="U12" i="16"/>
  <c r="T22" i="18" s="1"/>
  <c r="X10" i="16"/>
  <c r="AE10" i="16" s="1"/>
  <c r="Y9" i="17"/>
  <c r="AD9" i="17" s="1"/>
  <c r="Y11" i="17"/>
  <c r="AD11" i="17" s="1"/>
  <c r="D38" i="8"/>
  <c r="C14" i="18" s="1"/>
  <c r="L38" i="8"/>
  <c r="K14" i="18" s="1"/>
  <c r="T38" i="8"/>
  <c r="S14" i="18" s="1"/>
  <c r="J41" i="9"/>
  <c r="I15" i="18" s="1"/>
  <c r="R41" i="9"/>
  <c r="Q15" i="18" s="1"/>
  <c r="Y39" i="9"/>
  <c r="AF39" i="9" s="1"/>
  <c r="K40" i="10"/>
  <c r="J16" i="18" s="1"/>
  <c r="S40" i="10"/>
  <c r="R16" i="18" s="1"/>
  <c r="Y12" i="10"/>
  <c r="AF12" i="10" s="1"/>
  <c r="Y20" i="10"/>
  <c r="AF20" i="10" s="1"/>
  <c r="Y28" i="10"/>
  <c r="AF28" i="10" s="1"/>
  <c r="Y36" i="10"/>
  <c r="AF36" i="10" s="1"/>
  <c r="I38" i="11"/>
  <c r="H17" i="18" s="1"/>
  <c r="Q38" i="11"/>
  <c r="P17" i="18" s="1"/>
  <c r="Y10" i="11"/>
  <c r="AD10" i="11" s="1"/>
  <c r="Y18" i="11"/>
  <c r="AD18" i="11" s="1"/>
  <c r="Y26" i="11"/>
  <c r="AD26" i="11" s="1"/>
  <c r="Y34" i="11"/>
  <c r="AD34" i="11" s="1"/>
  <c r="I18" i="12"/>
  <c r="H18" i="18" s="1"/>
  <c r="Q18" i="12"/>
  <c r="P18" i="18" s="1"/>
  <c r="Y10" i="12"/>
  <c r="E18" i="13"/>
  <c r="D19" i="18" s="1"/>
  <c r="M18" i="13"/>
  <c r="L19" i="18" s="1"/>
  <c r="U18" i="13"/>
  <c r="T19" i="18" s="1"/>
  <c r="I60" i="14"/>
  <c r="H20" i="18" s="1"/>
  <c r="Q60" i="14"/>
  <c r="P20" i="18" s="1"/>
  <c r="Y26" i="14"/>
  <c r="AH26" i="14" s="1"/>
  <c r="Y34" i="14"/>
  <c r="AH34" i="14" s="1"/>
  <c r="Y42" i="14"/>
  <c r="AH42" i="14" s="1"/>
  <c r="Y50" i="14"/>
  <c r="AH50" i="14" s="1"/>
  <c r="Y58" i="14"/>
  <c r="AH58" i="14" s="1"/>
  <c r="X9" i="15"/>
  <c r="AE9" i="15" s="1"/>
  <c r="X11" i="15"/>
  <c r="AE11" i="15" s="1"/>
  <c r="X13" i="15"/>
  <c r="AE13" i="15" s="1"/>
  <c r="X15" i="15"/>
  <c r="AE15" i="15" s="1"/>
  <c r="X17" i="15"/>
  <c r="AE17" i="15" s="1"/>
  <c r="X19" i="15"/>
  <c r="AE19" i="15" s="1"/>
  <c r="Y10" i="16"/>
  <c r="AF10" i="16" s="1"/>
  <c r="X10" i="17"/>
  <c r="AC10" i="17" s="1"/>
  <c r="X12" i="17"/>
  <c r="AC12" i="17" s="1"/>
  <c r="X14" i="17"/>
  <c r="AC14" i="17" s="1"/>
  <c r="X16" i="17"/>
  <c r="AC16" i="17" s="1"/>
  <c r="X18" i="17"/>
  <c r="AC18" i="17" s="1"/>
  <c r="X20" i="17"/>
  <c r="AC20" i="17" s="1"/>
  <c r="X22" i="17"/>
  <c r="AC22" i="17" s="1"/>
  <c r="X24" i="17"/>
  <c r="AC24" i="17" s="1"/>
  <c r="X26" i="17"/>
  <c r="AC26" i="17" s="1"/>
  <c r="X28" i="17"/>
  <c r="AC28" i="17" s="1"/>
  <c r="E24" i="18"/>
  <c r="G24" i="18"/>
  <c r="K24" i="18"/>
  <c r="O24" i="18"/>
  <c r="Q24" i="18"/>
  <c r="S24" i="18"/>
  <c r="X19" i="5"/>
  <c r="AG19" i="5" s="1"/>
  <c r="X32" i="6"/>
  <c r="AE32" i="6" s="1"/>
  <c r="W46" i="6"/>
  <c r="V12" i="18" s="1"/>
  <c r="X8" i="7"/>
  <c r="AC8" i="7" s="1"/>
  <c r="E41" i="7"/>
  <c r="Y22" i="7"/>
  <c r="AD22" i="7" s="1"/>
  <c r="Y23" i="7"/>
  <c r="AD23" i="7" s="1"/>
  <c r="Y24" i="7"/>
  <c r="AD24" i="7" s="1"/>
  <c r="Y25" i="7"/>
  <c r="AD25" i="7" s="1"/>
  <c r="Y26" i="7"/>
  <c r="AD26" i="7" s="1"/>
  <c r="Y27" i="7"/>
  <c r="AD27" i="7" s="1"/>
  <c r="Y28" i="7"/>
  <c r="AD28" i="7" s="1"/>
  <c r="Y29" i="7"/>
  <c r="AD29" i="7" s="1"/>
  <c r="Y30" i="7"/>
  <c r="AD30" i="7" s="1"/>
  <c r="Y31" i="7"/>
  <c r="AD31" i="7" s="1"/>
  <c r="Y32" i="7"/>
  <c r="AD32" i="7" s="1"/>
  <c r="Y33" i="7"/>
  <c r="AD33" i="7" s="1"/>
  <c r="Y34" i="7"/>
  <c r="AD34" i="7" s="1"/>
  <c r="Y35" i="7"/>
  <c r="AD35" i="7" s="1"/>
  <c r="Y36" i="7"/>
  <c r="AD36" i="7" s="1"/>
  <c r="Y37" i="7"/>
  <c r="AD37" i="7" s="1"/>
  <c r="Y38" i="7"/>
  <c r="AD38" i="7" s="1"/>
  <c r="Y39" i="7"/>
  <c r="AD39" i="7" s="1"/>
  <c r="Y40" i="7"/>
  <c r="AD40" i="7" s="1"/>
  <c r="Y9" i="8"/>
  <c r="AD9" i="8" s="1"/>
  <c r="Y10" i="8"/>
  <c r="AD10" i="8" s="1"/>
  <c r="Y11" i="8"/>
  <c r="AD11" i="8" s="1"/>
  <c r="Y12" i="8"/>
  <c r="AD12" i="8" s="1"/>
  <c r="Y13" i="8"/>
  <c r="AD13" i="8" s="1"/>
  <c r="Y14" i="8"/>
  <c r="AD14" i="8" s="1"/>
  <c r="Y15" i="8"/>
  <c r="AD15" i="8" s="1"/>
  <c r="Y16" i="8"/>
  <c r="AD16" i="8" s="1"/>
  <c r="Y17" i="8"/>
  <c r="AD17" i="8" s="1"/>
  <c r="Y18" i="8"/>
  <c r="AD18" i="8" s="1"/>
  <c r="Y19" i="8"/>
  <c r="AD19" i="8" s="1"/>
  <c r="Y20" i="8"/>
  <c r="AD20" i="8" s="1"/>
  <c r="Y21" i="8"/>
  <c r="AD21" i="8" s="1"/>
  <c r="X8" i="2"/>
  <c r="AE8" i="2" s="1"/>
  <c r="E17" i="3"/>
  <c r="D9" i="18" s="1"/>
  <c r="G17" i="3"/>
  <c r="F9" i="18" s="1"/>
  <c r="I17" i="3"/>
  <c r="H9" i="18" s="1"/>
  <c r="H24" i="18" s="1"/>
  <c r="K17" i="3"/>
  <c r="J9" i="18" s="1"/>
  <c r="J24" i="18" s="1"/>
  <c r="M17" i="3"/>
  <c r="L9" i="18" s="1"/>
  <c r="L24" i="18" s="1"/>
  <c r="O17" i="3"/>
  <c r="N9" i="18" s="1"/>
  <c r="N24" i="18" s="1"/>
  <c r="Q17" i="3"/>
  <c r="P9" i="18" s="1"/>
  <c r="P24" i="18" s="1"/>
  <c r="S17" i="3"/>
  <c r="R9" i="18" s="1"/>
  <c r="R24" i="18" s="1"/>
  <c r="U17" i="3"/>
  <c r="T9" i="18" s="1"/>
  <c r="T24" i="18" s="1"/>
  <c r="W17" i="3"/>
  <c r="V9" i="18" s="1"/>
  <c r="E23" i="5"/>
  <c r="D11" i="18" s="1"/>
  <c r="E46" i="6"/>
  <c r="D12" i="18" s="1"/>
  <c r="Y8" i="7"/>
  <c r="AD8" i="7" s="1"/>
  <c r="X8" i="8"/>
  <c r="AC8" i="8" s="1"/>
  <c r="Y22" i="8"/>
  <c r="AD22" i="8" s="1"/>
  <c r="Y23" i="8"/>
  <c r="AD23" i="8" s="1"/>
  <c r="Y24" i="8"/>
  <c r="AD24" i="8" s="1"/>
  <c r="Y25" i="8"/>
  <c r="AD25" i="8" s="1"/>
  <c r="Y26" i="8"/>
  <c r="AD26" i="8" s="1"/>
  <c r="Y27" i="8"/>
  <c r="AD27" i="8" s="1"/>
  <c r="Y28" i="8"/>
  <c r="AD28" i="8" s="1"/>
  <c r="Y29" i="8"/>
  <c r="AD29" i="8" s="1"/>
  <c r="Y30" i="8"/>
  <c r="AD30" i="8" s="1"/>
  <c r="Y31" i="8"/>
  <c r="AD31" i="8" s="1"/>
  <c r="Y32" i="8"/>
  <c r="AD32" i="8" s="1"/>
  <c r="Y33" i="8"/>
  <c r="AD33" i="8" s="1"/>
  <c r="Y34" i="8"/>
  <c r="AD34" i="8" s="1"/>
  <c r="Y35" i="8"/>
  <c r="AD35" i="8" s="1"/>
  <c r="Y36" i="8"/>
  <c r="AD36" i="8" s="1"/>
  <c r="Y37" i="8"/>
  <c r="AD37" i="8" s="1"/>
  <c r="Y9" i="9"/>
  <c r="AF9" i="9" s="1"/>
  <c r="Y10" i="9"/>
  <c r="AF10" i="9" s="1"/>
  <c r="Y11" i="9"/>
  <c r="AF11" i="9" s="1"/>
  <c r="Y12" i="9"/>
  <c r="AF12" i="9" s="1"/>
  <c r="Y13" i="9"/>
  <c r="AF13" i="9" s="1"/>
  <c r="Y14" i="9"/>
  <c r="AF14" i="9" s="1"/>
  <c r="Y15" i="9"/>
  <c r="AF15" i="9" s="1"/>
  <c r="Y16" i="9"/>
  <c r="AF16" i="9" s="1"/>
  <c r="Y17" i="9"/>
  <c r="AF17" i="9" s="1"/>
  <c r="Y18" i="9"/>
  <c r="AF18" i="9" s="1"/>
  <c r="Y19" i="9"/>
  <c r="AF19" i="9" s="1"/>
  <c r="Y20" i="9"/>
  <c r="AF20" i="9" s="1"/>
  <c r="Y21" i="9"/>
  <c r="AF21" i="9" s="1"/>
  <c r="Y22" i="9"/>
  <c r="AF22" i="9" s="1"/>
  <c r="Y23" i="9"/>
  <c r="AF23" i="9" s="1"/>
  <c r="Y24" i="9"/>
  <c r="AF24" i="9" s="1"/>
  <c r="Y25" i="9"/>
  <c r="AF25" i="9" s="1"/>
  <c r="Y26" i="9"/>
  <c r="AF26" i="9" s="1"/>
  <c r="Y27" i="9"/>
  <c r="AF27" i="9" s="1"/>
  <c r="Y28" i="9"/>
  <c r="AF28" i="9" s="1"/>
  <c r="Y29" i="9"/>
  <c r="AF29" i="9" s="1"/>
  <c r="Y30" i="9"/>
  <c r="AF30" i="9" s="1"/>
  <c r="Y31" i="9"/>
  <c r="AF31" i="9" s="1"/>
  <c r="Y32" i="9"/>
  <c r="AF32" i="9" s="1"/>
  <c r="Y33" i="9"/>
  <c r="AF33" i="9" s="1"/>
  <c r="Y34" i="9"/>
  <c r="AF34" i="9" s="1"/>
  <c r="Y8" i="9"/>
  <c r="AF8" i="9" s="1"/>
  <c r="Y8" i="10"/>
  <c r="AF8" i="10" s="1"/>
  <c r="Y8" i="11"/>
  <c r="AD8" i="11" s="1"/>
  <c r="Y8" i="12"/>
  <c r="Y8" i="13"/>
  <c r="AD8" i="13" s="1"/>
  <c r="Y13" i="13"/>
  <c r="AD13" i="13" s="1"/>
  <c r="Y14" i="13"/>
  <c r="AD14" i="13" s="1"/>
  <c r="Y15" i="13"/>
  <c r="AD15" i="13" s="1"/>
  <c r="Y16" i="13"/>
  <c r="AD16" i="13" s="1"/>
  <c r="Y17" i="13"/>
  <c r="AD17" i="13" s="1"/>
  <c r="Y9" i="14"/>
  <c r="AH9" i="14" s="1"/>
  <c r="Y10" i="14"/>
  <c r="AH10" i="14" s="1"/>
  <c r="Y11" i="14"/>
  <c r="AH11" i="14" s="1"/>
  <c r="Y12" i="14"/>
  <c r="AH12" i="14" s="1"/>
  <c r="Y13" i="14"/>
  <c r="AH13" i="14" s="1"/>
  <c r="Y14" i="14"/>
  <c r="AH14" i="14" s="1"/>
  <c r="Y15" i="14"/>
  <c r="AH15" i="14" s="1"/>
  <c r="Y16" i="14"/>
  <c r="AH16" i="14" s="1"/>
  <c r="Y17" i="14"/>
  <c r="AH17" i="14" s="1"/>
  <c r="Y18" i="14"/>
  <c r="AH18" i="14" s="1"/>
  <c r="Y19" i="14"/>
  <c r="AH19" i="14" s="1"/>
  <c r="Y20" i="14"/>
  <c r="AH20" i="14" s="1"/>
  <c r="Y21" i="14"/>
  <c r="AH21" i="14" s="1"/>
  <c r="Y22" i="14"/>
  <c r="AH22" i="14" s="1"/>
  <c r="Y23" i="14"/>
  <c r="AH23" i="14" s="1"/>
  <c r="Y24" i="14"/>
  <c r="AH24" i="14" s="1"/>
  <c r="Y61" i="14"/>
  <c r="AH55" i="14"/>
  <c r="Y9" i="15"/>
  <c r="AF9" i="15" s="1"/>
  <c r="Y10" i="15"/>
  <c r="AF10" i="15" s="1"/>
  <c r="Y11" i="15"/>
  <c r="AF11" i="15" s="1"/>
  <c r="Y12" i="15"/>
  <c r="AF12" i="15" s="1"/>
  <c r="Y8" i="14"/>
  <c r="AH8" i="14" s="1"/>
  <c r="X8" i="15"/>
  <c r="AE8" i="15" s="1"/>
  <c r="Y8" i="16"/>
  <c r="AF8" i="16" s="1"/>
  <c r="E12" i="16"/>
  <c r="D22" i="18" s="1"/>
  <c r="X8" i="17"/>
  <c r="AC8" i="17" s="1"/>
  <c r="E29" i="17"/>
  <c r="D23" i="18" s="1"/>
  <c r="Y13" i="17"/>
  <c r="AD13" i="17" s="1"/>
  <c r="Y14" i="17"/>
  <c r="AD14" i="17" s="1"/>
  <c r="Y15" i="17"/>
  <c r="AD15" i="17" s="1"/>
  <c r="Y16" i="17"/>
  <c r="AD16" i="17" s="1"/>
  <c r="Y17" i="17"/>
  <c r="AD17" i="17" s="1"/>
  <c r="Y18" i="17"/>
  <c r="AD18" i="17" s="1"/>
  <c r="Y19" i="17"/>
  <c r="AD19" i="17" s="1"/>
  <c r="Y20" i="17"/>
  <c r="AD20" i="17" s="1"/>
  <c r="Y21" i="17"/>
  <c r="AD21" i="17" s="1"/>
  <c r="Y22" i="17"/>
  <c r="AD22" i="17" s="1"/>
  <c r="Y23" i="17"/>
  <c r="AD23" i="17" s="1"/>
  <c r="Y24" i="17"/>
  <c r="AD24" i="17" s="1"/>
  <c r="Y25" i="17"/>
  <c r="AD25" i="17" s="1"/>
  <c r="Y26" i="17"/>
  <c r="AD26" i="17" s="1"/>
  <c r="Y27" i="17"/>
  <c r="AD27" i="17" s="1"/>
  <c r="Y28" i="17"/>
  <c r="AD28" i="17" s="1"/>
  <c r="V24" i="18" l="1"/>
  <c r="F24" i="18"/>
  <c r="V8" i="18"/>
  <c r="V29" i="18"/>
  <c r="Y8" i="15"/>
  <c r="AF8" i="15" s="1"/>
  <c r="Y34" i="6"/>
  <c r="AF34" i="6" s="1"/>
  <c r="Y12" i="17"/>
  <c r="AD12" i="17" s="1"/>
  <c r="Y30" i="6"/>
  <c r="AF30" i="6" s="1"/>
  <c r="Y10" i="17"/>
  <c r="AD10" i="17" s="1"/>
  <c r="Y14" i="6"/>
  <c r="AF14" i="6" s="1"/>
  <c r="Y28" i="6"/>
  <c r="AF28" i="6" s="1"/>
  <c r="Y19" i="15"/>
  <c r="AF19" i="15" s="1"/>
  <c r="Y10" i="6"/>
  <c r="AF10" i="6" s="1"/>
  <c r="Y12" i="6"/>
  <c r="AF12" i="6" s="1"/>
  <c r="Y29" i="14"/>
  <c r="AH29" i="14" s="1"/>
  <c r="Y26" i="6"/>
  <c r="AF26" i="6" s="1"/>
  <c r="D24" i="18"/>
  <c r="Y17" i="15"/>
  <c r="AF17" i="15" s="1"/>
  <c r="Y42" i="6"/>
  <c r="AF42" i="6" s="1"/>
  <c r="Y24" i="6"/>
  <c r="AF24" i="6" s="1"/>
  <c r="Y15" i="15"/>
  <c r="AF15" i="15" s="1"/>
  <c r="Y16" i="6"/>
  <c r="AF16" i="6" s="1"/>
  <c r="Y40" i="6"/>
  <c r="AF40" i="6" s="1"/>
  <c r="Y22" i="6"/>
  <c r="AF22" i="6" s="1"/>
  <c r="Y13" i="15"/>
  <c r="AF13" i="15" s="1"/>
  <c r="Y8" i="6"/>
  <c r="AF8" i="6" s="1"/>
  <c r="Y38" i="6"/>
  <c r="AF38" i="6" s="1"/>
  <c r="Y20" i="6"/>
  <c r="AF20" i="6" s="1"/>
  <c r="Y36" i="6"/>
  <c r="AF36" i="6" s="1"/>
  <c r="Y18" i="6"/>
  <c r="AF18" i="6" s="1"/>
  <c r="Y8" i="17"/>
  <c r="AD8" i="17" s="1"/>
  <c r="Y8" i="8"/>
  <c r="AD8" i="8" s="1"/>
  <c r="Y32" i="6"/>
  <c r="AF32" i="6" s="1"/>
  <c r="E25" i="18" l="1"/>
</calcChain>
</file>

<file path=xl/sharedStrings.xml><?xml version="1.0" encoding="utf-8"?>
<sst xmlns="http://schemas.openxmlformats.org/spreadsheetml/2006/main" count="1348" uniqueCount="456">
  <si>
    <t>Educación</t>
  </si>
  <si>
    <t>Salud</t>
  </si>
  <si>
    <t>Cementerio</t>
  </si>
  <si>
    <t>Menores</t>
  </si>
  <si>
    <t>Pensionados</t>
  </si>
  <si>
    <t xml:space="preserve">Totales </t>
  </si>
  <si>
    <t>inst_cod_presidencial</t>
  </si>
  <si>
    <t>inst_nombre</t>
  </si>
  <si>
    <t>Pers. Remun Liq. &lt;= a $ 773.271  Agosto</t>
  </si>
  <si>
    <t>Monto Aguinaldo $ 74.516</t>
  </si>
  <si>
    <t>Pers. Remun Liq. &gt; a $ 752.209 y Rem Bruta &lt;= $ 2.560.669</t>
  </si>
  <si>
    <t>Monto Aguinaldo $ 51.727</t>
  </si>
  <si>
    <t xml:space="preserve">Nº Pensionados </t>
  </si>
  <si>
    <t xml:space="preserve">Monto de Aguinaldo en $ </t>
  </si>
  <si>
    <t xml:space="preserve">Nº Personas </t>
  </si>
  <si>
    <t>$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</si>
  <si>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</si>
  <si>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</si>
  <si>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</si>
  <si>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</si>
  <si>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</si>
  <si>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</si>
  <si>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</si>
  <si>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</si>
  <si>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</si>
  <si>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</si>
  <si>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</si>
  <si>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</si>
  <si>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</si>
  <si>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</si>
  <si>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</si>
  <si>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</si>
  <si>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</si>
  <si>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</si>
  <si>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</si>
  <si>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</si>
  <si>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</si>
  <si>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</si>
  <si>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</si>
  <si>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</si>
  <si>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</si>
  <si>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</si>
  <si>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</si>
  <si>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</si>
  <si>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</si>
  <si>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</si>
  <si>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</si>
  <si>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</si>
  <si>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</si>
  <si>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</si>
  <si>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</si>
  <si>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</si>
  <si>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</si>
  <si>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</si>
  <si>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</si>
  <si>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</si>
  <si>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</si>
  <si>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</si>
  <si>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</si>
  <si>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</si>
  <si>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</si>
  <si>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</si>
  <si>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</si>
  <si>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</si>
  <si>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</si>
  <si>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</si>
  <si>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</si>
  <si>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</si>
  <si>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</si>
  <si>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</si>
  <si>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</si>
  <si>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</si>
  <si>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</si>
  <si>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</si>
  <si>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</si>
  <si>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</si>
  <si>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</si>
  <si>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</si>
  <si>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</si>
  <si>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</si>
  <si>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</si>
  <si>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</si>
  <si>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</si>
  <si>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</si>
  <si>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</si>
  <si>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</si>
  <si>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</si>
  <si>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</si>
  <si>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</si>
  <si>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</si>
  <si>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</si>
  <si>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</si>
  <si>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</si>
  <si>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</si>
  <si>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</si>
  <si>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</si>
  <si>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</si>
  <si>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</si>
  <si>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</si>
  <si>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</si>
  <si>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</si>
  <si>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</si>
  <si>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</si>
  <si>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</si>
  <si>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</si>
  <si>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</si>
  <si>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</si>
  <si>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</si>
  <si>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</si>
  <si>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</si>
  <si>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</si>
  <si>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</si>
  <si>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</si>
  <si>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</si>
  <si>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</si>
  <si>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</si>
  <si>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</si>
  <si>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</si>
  <si>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</si>
  <si>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</si>
  <si>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</si>
  <si>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</si>
  <si>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</si>
  <si>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</si>
  <si>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</si>
  <si>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</si>
  <si>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</si>
  <si>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</si>
  <si>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</si>
  <si>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</si>
  <si>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</si>
  <si>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</si>
  <si>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</si>
  <si>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</si>
  <si>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</si>
  <si>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</si>
  <si>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</si>
  <si>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</si>
  <si>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</si>
  <si>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</si>
  <si>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</si>
  <si>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</si>
  <si>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</si>
  <si>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</si>
  <si>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</si>
  <si>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</si>
  <si>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</si>
  <si>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</si>
  <si>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</si>
  <si>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</si>
  <si>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</si>
  <si>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</si>
  <si>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</si>
  <si>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</si>
  <si>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</si>
  <si>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</si>
  <si>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</si>
  <si>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</si>
  <si>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</si>
  <si>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</si>
  <si>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</si>
  <si>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</si>
  <si>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</si>
  <si>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</si>
  <si>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</si>
  <si>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</si>
  <si>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</si>
  <si>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</si>
  <si>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</si>
  <si>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</si>
  <si>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</si>
  <si>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</si>
  <si>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</si>
  <si>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</si>
  <si>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</si>
  <si>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</si>
  <si>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</si>
  <si>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</si>
  <si>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</si>
  <si>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</si>
  <si>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</si>
  <si>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</si>
  <si>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</si>
  <si>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</si>
  <si>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</si>
  <si>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</si>
  <si>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</si>
  <si>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</si>
  <si>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</si>
  <si>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</si>
  <si>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</si>
  <si>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</si>
  <si>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</si>
  <si>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</si>
  <si>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</si>
  <si>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</si>
  <si>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</si>
  <si>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</si>
  <si>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</si>
  <si>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</si>
  <si>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</si>
  <si>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</si>
  <si>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</si>
  <si>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</si>
  <si>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</si>
  <si>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</si>
  <si>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</si>
  <si>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</si>
  <si>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</si>
  <si>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</si>
  <si>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</si>
  <si>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</si>
  <si>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</si>
  <si>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</si>
  <si>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</si>
  <si>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</si>
  <si>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</si>
  <si>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</si>
  <si>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</si>
  <si>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</si>
  <si>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</si>
  <si>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</si>
  <si>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</si>
  <si>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</si>
  <si>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</si>
  <si>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</si>
  <si>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</si>
  <si>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</si>
  <si>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</si>
  <si>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</si>
  <si>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</si>
  <si>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</si>
  <si>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</si>
  <si>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</si>
  <si>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</si>
  <si>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</si>
  <si>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</si>
  <si>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</si>
  <si>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</si>
  <si>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</si>
  <si>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</si>
  <si>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</si>
  <si>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</si>
  <si>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</si>
  <si>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</si>
  <si>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</si>
  <si>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</si>
  <si>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</si>
  <si>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</si>
  <si>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</si>
  <si>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</si>
  <si>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</si>
  <si>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</si>
  <si>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</si>
  <si>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</si>
  <si>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</si>
  <si>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</si>
  <si>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</si>
  <si>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</si>
  <si>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</si>
  <si>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</si>
  <si>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</si>
  <si>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</si>
  <si>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</si>
  <si>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</si>
  <si>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</si>
  <si>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</si>
  <si>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</si>
  <si>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</si>
  <si>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</si>
  <si>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</si>
  <si>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</si>
  <si>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</si>
  <si>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</si>
  <si>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</si>
  <si>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</si>
  <si>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</si>
  <si>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</si>
  <si>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</si>
  <si>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</si>
  <si>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</si>
  <si>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</si>
  <si>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</si>
  <si>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</si>
  <si>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</si>
  <si>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</si>
  <si>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</si>
  <si>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</si>
  <si>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</si>
  <si>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</si>
  <si>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</si>
  <si>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</si>
  <si>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</si>
  <si>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</si>
  <si>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</si>
  <si>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</si>
  <si>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</si>
  <si>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</si>
  <si>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</si>
  <si>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</si>
  <si>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</si>
  <si>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</si>
  <si>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</si>
  <si>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</si>
  <si>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</si>
  <si>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</si>
  <si>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</si>
  <si>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</si>
  <si>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</si>
  <si>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</si>
  <si>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</si>
  <si>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</si>
  <si>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</si>
  <si>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</si>
  <si>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</si>
  <si>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</si>
  <si>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</si>
  <si>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</si>
  <si>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</si>
  <si>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</si>
  <si>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</si>
  <si>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</si>
  <si>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</si>
  <si>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</si>
  <si>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</si>
  <si>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</si>
  <si>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</si>
  <si>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</si>
  <si>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</si>
  <si>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</si>
  <si>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</si>
  <si>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</si>
  <si>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</si>
  <si>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</si>
  <si>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</si>
  <si>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</si>
  <si>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</si>
  <si>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</si>
  <si>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</si>
  <si>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</si>
  <si>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</si>
  <si>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</si>
  <si>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</si>
  <si>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</si>
  <si>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</si>
  <si>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</si>
  <si>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</si>
  <si>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</si>
  <si>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</si>
  <si>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</si>
  <si>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</si>
  <si>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</si>
  <si>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</si>
  <si>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</si>
  <si>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</si>
  <si>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</si>
  <si>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</si>
  <si>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</si>
  <si>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</si>
  <si>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</si>
  <si>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</si>
  <si>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 DE TARAPACÁ I</t>
  </si>
  <si>
    <t>Conara</t>
  </si>
  <si>
    <t>Comuna</t>
  </si>
  <si>
    <t>Atención de Menores</t>
  </si>
  <si>
    <t>Código Presidencial</t>
  </si>
  <si>
    <t>TOTALES</t>
  </si>
  <si>
    <t>Tramo Inferior</t>
  </si>
  <si>
    <t>Tramo Superior</t>
  </si>
  <si>
    <t>REGIÓN DE ANTOFAGASTA II</t>
  </si>
  <si>
    <t xml:space="preserve"> </t>
  </si>
  <si>
    <t>REGIÓN DE ATACAMA III</t>
  </si>
  <si>
    <t>REGIÓN DE COQUIMBO IV</t>
  </si>
  <si>
    <t>REGIÓN DE VALPARAÍSO V</t>
  </si>
  <si>
    <t>REGIÓN DEL LIBERTADOR GENERAL BERNARDO O'HIGGINS VI</t>
  </si>
  <si>
    <t>REGIÓN DEL MAULE VII</t>
  </si>
  <si>
    <t>REGIÓN DEL BIO BIO VIII</t>
  </si>
  <si>
    <t>REGIÓN DE ARAUCANÍA IX</t>
  </si>
  <si>
    <t>REGIÓN DE LOS LAGOS X</t>
  </si>
  <si>
    <t>REGIÓN DE AISÉN DEL GENERAL CARLOS IBÁÑEZ DEL CAMPO XI</t>
  </si>
  <si>
    <t>REGIÓN DE MAGALLANES Y DE LA ANTÁRTICA CHILENA XII</t>
  </si>
  <si>
    <t>REGIÓN METROPOLITANA DE SANTIAGO</t>
  </si>
  <si>
    <t>REGIÓN DE LOS RÍOS XIV</t>
  </si>
  <si>
    <t>REGIÓN DE ARICA Y PARINACOTA XV</t>
  </si>
  <si>
    <t>REGIÓN DE ÑUBLE XVI</t>
  </si>
  <si>
    <t>AGUINALDO DE FIESTAS PATRIAS 2019</t>
  </si>
  <si>
    <t>Ley Nº 21.126 Artículo 8º</t>
  </si>
  <si>
    <t>NIVEL NACIONAL</t>
  </si>
  <si>
    <t>Región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</si>
  <si>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</si>
  <si>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</si>
  <si>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</si>
  <si>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</si>
  <si>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</si>
  <si>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</si>
  <si>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</si>
  <si>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</si>
  <si>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</si>
  <si>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</si>
  <si>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</si>
  <si>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Lib. Gral Bernardo O´Higgns</t>
  </si>
  <si>
    <t>VII</t>
  </si>
  <si>
    <t>Maule</t>
  </si>
  <si>
    <t>VIII</t>
  </si>
  <si>
    <t>Bio Bio</t>
  </si>
  <si>
    <t>IX</t>
  </si>
  <si>
    <t>Araucanía</t>
  </si>
  <si>
    <t>X</t>
  </si>
  <si>
    <t>Los Lagos</t>
  </si>
  <si>
    <t>XI</t>
  </si>
  <si>
    <t>Aisén del Gral Carlos I.del Campo</t>
  </si>
  <si>
    <t>XII</t>
  </si>
  <si>
    <t>Magallanes y de la Antártica Chilena</t>
  </si>
  <si>
    <t>XIII</t>
  </si>
  <si>
    <t>Metropolitana</t>
  </si>
  <si>
    <t>XIV</t>
  </si>
  <si>
    <t>Los Ríos</t>
  </si>
  <si>
    <t>XV</t>
  </si>
  <si>
    <t>Arica y Parinacota</t>
  </si>
  <si>
    <t>XVI</t>
  </si>
  <si>
    <t>Ñuble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</si>
  <si>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</si>
  <si>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</si>
  <si>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</si>
  <si>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</si>
  <si>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</si>
  <si>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</si>
  <si>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</si>
  <si>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</si>
  <si>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>EDUARDO RÍOS</t>
  </si>
  <si>
    <t xml:space="preserve">REPROGRAMACIONES Y/O ANTICIPOS DE CAJA </t>
  </si>
  <si>
    <t xml:space="preserve">MES DE: </t>
  </si>
  <si>
    <t>SEPTIEMBRE</t>
  </si>
  <si>
    <t>REG.:</t>
  </si>
  <si>
    <t>TIPO DE</t>
  </si>
  <si>
    <t>FECHA DE</t>
  </si>
  <si>
    <t>AUTORIZACION</t>
  </si>
  <si>
    <t>SERVICIO</t>
  </si>
  <si>
    <t>ANTICIPO</t>
  </si>
  <si>
    <t>REPROGRAMACION</t>
  </si>
  <si>
    <t xml:space="preserve">Municipalidades: aguinaldo de fiestas patrias,
ley N° 21.196 - Art. 8 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</si>
  <si>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</si>
  <si>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</si>
  <si>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</si>
  <si>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</si>
  <si>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</si>
  <si>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</si>
  <si>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</si>
  <si>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</si>
  <si>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14 de septiembre de 2020</t>
  </si>
  <si>
    <t>________________________</t>
  </si>
  <si>
    <t xml:space="preserve">   V.B. SUBDIRECTOR</t>
  </si>
  <si>
    <t>check</t>
  </si>
  <si>
    <t>10 de septiembre de 2020</t>
  </si>
  <si>
    <t>(*) Corresponde Aguinaldo de Fiestas Patrias año 2020 para el personal de los Servicios Traspasados a los Municipios
(Memorandum N°1341 de 09.09.2020, SUBDERE).</t>
  </si>
  <si>
    <t>EE 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</si>
</sst>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164" formatCode="_ * #,##0_ ;_ * \-#,##0_ ;_ * \-_ ;_ @_ "/>
    <numFmt numFmtId="165" formatCode="_-* #,##0_-;\-* #,##0_-;_-* \-??_-;_-@_-"/>
    <numFmt numFmtId="166" formatCode="_-* #,##0.00_-;\-* #,##0.00_-;_-* \-??_-;_-@_-"/>
    <numFmt numFmtId="167" formatCode="_-* #,##0.0_-;\-* #,##0.0_-;_-* \-??_-;_-@_-"/>
    <numFmt numFmtId="168" formatCode="d\-mmm\-\a\a"/>
    <numFmt numFmtId="169" formatCode="#.##0"/>
  </numFmts>
  <fonts count="35" x14ac:knownFonts="1">
    <font>
      <sz val="10"/>
      <name val="Arial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Verdan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Verdana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b/>
      <sz val="9"/>
      <color rgb="FF00000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9"/>
      <color rgb="FF000000"/>
      <name val="Verdana"/>
      <family val="2"/>
      <charset val="1"/>
    </font>
    <font>
      <sz val="9"/>
      <name val="Verdana"/>
      <family val="2"/>
      <charset val="1"/>
    </font>
    <font>
      <b/>
      <sz val="8"/>
      <color rgb="FF000000"/>
      <name val="Verdana"/>
      <family val="2"/>
      <charset val="1"/>
    </font>
    <font>
      <sz val="9"/>
      <color rgb="FF000000"/>
      <name val="Calibri"/>
      <family val="2"/>
      <charset val="1"/>
    </font>
    <font>
      <sz val="8"/>
      <name val="Verdana"/>
      <family val="2"/>
      <charset val="1"/>
    </font>
    <font>
      <b/>
      <sz val="12"/>
      <name val="Arial"/>
      <family val="2"/>
      <charset val="1"/>
    </font>
    <font>
      <sz val="11"/>
      <color rgb="FF000000"/>
      <name val="Verdana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Verdana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4" fillId="0" borderId="0" applyBorder="0" applyProtection="0"/>
    <xf numFmtId="164" fontId="24" fillId="0" borderId="0" applyBorder="0" applyProtection="0"/>
    <xf numFmtId="42" fontId="24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4" fillId="3" borderId="2" xfId="2" applyNumberFormat="1" applyFont="1" applyFill="1" applyBorder="1" applyAlignment="1">
      <alignment wrapText="1"/>
    </xf>
    <xf numFmtId="0" fontId="4" fillId="3" borderId="3" xfId="2" applyNumberFormat="1" applyFont="1" applyFill="1" applyBorder="1" applyAlignment="1">
      <alignment wrapText="1"/>
    </xf>
    <xf numFmtId="0" fontId="5" fillId="0" borderId="0" xfId="0" applyFont="1"/>
    <xf numFmtId="0" fontId="6" fillId="0" borderId="4" xfId="2" applyNumberFormat="1" applyFont="1" applyBorder="1" applyAlignment="1">
      <alignment horizontal="center" vertical="center" wrapText="1"/>
    </xf>
    <xf numFmtId="0" fontId="6" fillId="0" borderId="5" xfId="2" applyNumberFormat="1" applyFont="1" applyBorder="1" applyAlignment="1">
      <alignment horizontal="center" vertical="center" wrapText="1"/>
    </xf>
    <xf numFmtId="0" fontId="6" fillId="0" borderId="6" xfId="2" applyNumberFormat="1" applyFont="1" applyBorder="1" applyAlignment="1">
      <alignment horizontal="center" vertical="center" wrapText="1"/>
    </xf>
    <xf numFmtId="0" fontId="6" fillId="0" borderId="7" xfId="2" applyNumberFormat="1" applyFont="1" applyBorder="1" applyAlignment="1">
      <alignment horizontal="center" wrapText="1"/>
    </xf>
    <xf numFmtId="0" fontId="6" fillId="0" borderId="4" xfId="2" applyNumberFormat="1" applyFont="1" applyBorder="1" applyAlignment="1">
      <alignment horizontal="center" wrapText="1"/>
    </xf>
    <xf numFmtId="0" fontId="6" fillId="0" borderId="6" xfId="2" applyNumberFormat="1" applyFont="1" applyBorder="1" applyAlignment="1">
      <alignment horizontal="center" wrapText="1"/>
    </xf>
    <xf numFmtId="0" fontId="1" fillId="0" borderId="0" xfId="0" applyFont="1"/>
    <xf numFmtId="164" fontId="1" fillId="0" borderId="0" xfId="2" applyFont="1" applyBorder="1" applyAlignment="1" applyProtection="1"/>
    <xf numFmtId="164" fontId="1" fillId="0" borderId="0" xfId="0" applyNumberFormat="1" applyFont="1"/>
    <xf numFmtId="0" fontId="7" fillId="0" borderId="0" xfId="0" applyFont="1"/>
    <xf numFmtId="0" fontId="9" fillId="0" borderId="8" xfId="0" applyFont="1" applyBorder="1" applyAlignment="1">
      <alignment wrapText="1"/>
    </xf>
    <xf numFmtId="0" fontId="10" fillId="0" borderId="0" xfId="0" applyFont="1"/>
    <xf numFmtId="0" fontId="9" fillId="0" borderId="9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1" fillId="0" borderId="0" xfId="0" applyFont="1"/>
    <xf numFmtId="0" fontId="12" fillId="0" borderId="10" xfId="0" applyFont="1" applyBorder="1" applyAlignment="1">
      <alignment horizontal="center" wrapText="1"/>
    </xf>
    <xf numFmtId="3" fontId="13" fillId="0" borderId="11" xfId="0" applyNumberFormat="1" applyFont="1" applyBorder="1" applyAlignment="1">
      <alignment horizontal="right"/>
    </xf>
    <xf numFmtId="165" fontId="11" fillId="0" borderId="0" xfId="0" applyNumberFormat="1" applyFont="1"/>
    <xf numFmtId="3" fontId="14" fillId="0" borderId="12" xfId="0" applyNumberFormat="1" applyFont="1" applyBorder="1" applyAlignment="1">
      <alignment horizontal="right" wrapText="1"/>
    </xf>
    <xf numFmtId="3" fontId="14" fillId="0" borderId="4" xfId="0" applyNumberFormat="1" applyFont="1" applyBorder="1" applyAlignment="1">
      <alignment horizontal="right" wrapText="1"/>
    </xf>
    <xf numFmtId="3" fontId="14" fillId="0" borderId="13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0" fontId="15" fillId="0" borderId="0" xfId="2" applyNumberFormat="1" applyFont="1"/>
    <xf numFmtId="0" fontId="2" fillId="0" borderId="0" xfId="2" applyNumberFormat="1" applyFont="1"/>
    <xf numFmtId="0" fontId="16" fillId="0" borderId="0" xfId="0" applyFont="1"/>
    <xf numFmtId="3" fontId="16" fillId="0" borderId="0" xfId="0" applyNumberFormat="1" applyFont="1"/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3" fontId="0" fillId="0" borderId="0" xfId="0" applyNumberFormat="1"/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165" fontId="11" fillId="4" borderId="0" xfId="0" applyNumberFormat="1" applyFont="1" applyFill="1"/>
    <xf numFmtId="165" fontId="11" fillId="2" borderId="0" xfId="0" applyNumberFormat="1" applyFont="1" applyFill="1"/>
    <xf numFmtId="0" fontId="12" fillId="0" borderId="20" xfId="0" applyFont="1" applyBorder="1" applyAlignment="1">
      <alignment horizontal="center" wrapText="1"/>
    </xf>
    <xf numFmtId="165" fontId="14" fillId="0" borderId="4" xfId="1" applyNumberFormat="1" applyFont="1" applyBorder="1" applyAlignment="1" applyProtection="1">
      <alignment horizontal="right" wrapText="1"/>
    </xf>
    <xf numFmtId="165" fontId="14" fillId="0" borderId="1" xfId="1" applyNumberFormat="1" applyFont="1" applyBorder="1" applyAlignment="1" applyProtection="1">
      <alignment horizontal="right" wrapText="1"/>
    </xf>
    <xf numFmtId="0" fontId="6" fillId="0" borderId="12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3" fontId="0" fillId="0" borderId="0" xfId="0" applyNumberFormat="1" applyBorder="1" applyAlignment="1">
      <alignment wrapText="1"/>
    </xf>
    <xf numFmtId="165" fontId="0" fillId="0" borderId="0" xfId="0" applyNumberFormat="1"/>
    <xf numFmtId="165" fontId="14" fillId="0" borderId="6" xfId="1" applyNumberFormat="1" applyFont="1" applyBorder="1" applyAlignment="1" applyProtection="1">
      <alignment horizontal="center" wrapText="1"/>
    </xf>
    <xf numFmtId="0" fontId="13" fillId="0" borderId="0" xfId="0" applyFont="1"/>
    <xf numFmtId="0" fontId="18" fillId="0" borderId="0" xfId="2" applyNumberFormat="1" applyFont="1"/>
    <xf numFmtId="0" fontId="11" fillId="4" borderId="0" xfId="0" applyFont="1" applyFill="1"/>
    <xf numFmtId="3" fontId="14" fillId="0" borderId="3" xfId="0" applyNumberFormat="1" applyFont="1" applyBorder="1" applyAlignment="1">
      <alignment horizontal="right" wrapText="1"/>
    </xf>
    <xf numFmtId="3" fontId="14" fillId="0" borderId="21" xfId="0" applyNumberFormat="1" applyFont="1" applyBorder="1" applyAlignment="1">
      <alignment horizontal="right" wrapText="1"/>
    </xf>
    <xf numFmtId="0" fontId="19" fillId="0" borderId="0" xfId="0" applyFont="1"/>
    <xf numFmtId="0" fontId="20" fillId="0" borderId="0" xfId="2" applyNumberFormat="1" applyFont="1"/>
    <xf numFmtId="0" fontId="21" fillId="0" borderId="0" xfId="2" applyNumberFormat="1" applyFont="1"/>
    <xf numFmtId="165" fontId="15" fillId="0" borderId="0" xfId="2" applyNumberFormat="1" applyFont="1"/>
    <xf numFmtId="165" fontId="14" fillId="0" borderId="2" xfId="0" applyNumberFormat="1" applyFont="1" applyBorder="1" applyAlignment="1">
      <alignment horizontal="right" wrapText="1"/>
    </xf>
    <xf numFmtId="165" fontId="14" fillId="0" borderId="1" xfId="0" applyNumberFormat="1" applyFont="1" applyBorder="1" applyAlignment="1">
      <alignment horizontal="right" wrapText="1"/>
    </xf>
    <xf numFmtId="0" fontId="12" fillId="0" borderId="22" xfId="0" applyFont="1" applyBorder="1" applyAlignment="1">
      <alignment horizontal="center" wrapText="1"/>
    </xf>
    <xf numFmtId="165" fontId="14" fillId="0" borderId="21" xfId="0" applyNumberFormat="1" applyFont="1" applyBorder="1" applyAlignment="1">
      <alignment horizontal="right" wrapText="1"/>
    </xf>
    <xf numFmtId="165" fontId="0" fillId="0" borderId="0" xfId="1" applyNumberFormat="1" applyFont="1" applyBorder="1" applyAlignment="1" applyProtection="1"/>
    <xf numFmtId="0" fontId="3" fillId="0" borderId="0" xfId="0" applyFont="1"/>
    <xf numFmtId="3" fontId="14" fillId="0" borderId="0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3" fontId="14" fillId="0" borderId="2" xfId="0" applyNumberFormat="1" applyFont="1" applyBorder="1" applyAlignment="1">
      <alignment horizontal="right" wrapText="1"/>
    </xf>
    <xf numFmtId="0" fontId="6" fillId="0" borderId="2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3" fontId="22" fillId="0" borderId="28" xfId="1" applyNumberFormat="1" applyFont="1" applyBorder="1" applyAlignment="1" applyProtection="1">
      <alignment wrapText="1"/>
    </xf>
    <xf numFmtId="0" fontId="3" fillId="0" borderId="0" xfId="0" applyFont="1" applyBorder="1"/>
    <xf numFmtId="0" fontId="22" fillId="0" borderId="10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3" fontId="22" fillId="0" borderId="30" xfId="1" applyNumberFormat="1" applyFont="1" applyBorder="1" applyAlignment="1" applyProtection="1">
      <alignment wrapText="1"/>
    </xf>
    <xf numFmtId="4" fontId="22" fillId="0" borderId="0" xfId="0" applyNumberFormat="1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3" fontId="22" fillId="0" borderId="32" xfId="1" applyNumberFormat="1" applyFont="1" applyBorder="1" applyAlignment="1" applyProtection="1">
      <alignment wrapText="1"/>
    </xf>
    <xf numFmtId="3" fontId="0" fillId="0" borderId="30" xfId="0" applyNumberFormat="1" applyBorder="1"/>
    <xf numFmtId="0" fontId="22" fillId="0" borderId="33" xfId="0" applyFont="1" applyBorder="1" applyAlignment="1">
      <alignment horizontal="center" wrapText="1"/>
    </xf>
    <xf numFmtId="3" fontId="0" fillId="0" borderId="32" xfId="0" applyNumberFormat="1" applyBorder="1"/>
    <xf numFmtId="3" fontId="6" fillId="0" borderId="12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0" fontId="23" fillId="0" borderId="0" xfId="0" applyFont="1"/>
    <xf numFmtId="165" fontId="1" fillId="0" borderId="0" xfId="1" applyNumberFormat="1" applyFont="1" applyBorder="1" applyAlignment="1" applyProtection="1"/>
    <xf numFmtId="167" fontId="0" fillId="0" borderId="0" xfId="1" applyNumberFormat="1" applyFont="1" applyBorder="1" applyAlignment="1" applyProtection="1"/>
    <xf numFmtId="165" fontId="3" fillId="0" borderId="0" xfId="0" applyNumberFormat="1" applyFont="1"/>
    <xf numFmtId="42" fontId="0" fillId="0" borderId="0" xfId="3" applyFont="1"/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left"/>
    </xf>
    <xf numFmtId="0" fontId="25" fillId="0" borderId="34" xfId="0" applyFont="1" applyFill="1" applyBorder="1" applyProtection="1">
      <protection locked="0"/>
    </xf>
    <xf numFmtId="0" fontId="27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right"/>
    </xf>
    <xf numFmtId="17" fontId="27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35" xfId="0" applyFill="1" applyBorder="1"/>
    <xf numFmtId="0" fontId="25" fillId="0" borderId="0" xfId="0" applyFont="1" applyFill="1" applyAlignment="1">
      <alignment horizontal="right"/>
    </xf>
    <xf numFmtId="0" fontId="28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centerContinuous"/>
    </xf>
    <xf numFmtId="0" fontId="25" fillId="0" borderId="35" xfId="0" applyFont="1" applyFill="1" applyBorder="1"/>
    <xf numFmtId="0" fontId="26" fillId="0" borderId="36" xfId="0" applyFont="1" applyFill="1" applyBorder="1"/>
    <xf numFmtId="0" fontId="26" fillId="0" borderId="37" xfId="0" applyFont="1" applyFill="1" applyBorder="1"/>
    <xf numFmtId="0" fontId="26" fillId="0" borderId="36" xfId="0" applyFont="1" applyFill="1" applyBorder="1" applyAlignment="1">
      <alignment horizontal="centerContinuous"/>
    </xf>
    <xf numFmtId="0" fontId="26" fillId="0" borderId="37" xfId="0" applyFont="1" applyFill="1" applyBorder="1" applyAlignment="1">
      <alignment horizontal="centerContinuous"/>
    </xf>
    <xf numFmtId="0" fontId="26" fillId="0" borderId="38" xfId="0" applyFont="1" applyFill="1" applyBorder="1"/>
    <xf numFmtId="0" fontId="26" fillId="0" borderId="39" xfId="0" applyFont="1" applyFill="1" applyBorder="1"/>
    <xf numFmtId="0" fontId="26" fillId="0" borderId="40" xfId="0" applyFont="1" applyFill="1" applyBorder="1" applyAlignment="1">
      <alignment horizontal="centerContinuous"/>
    </xf>
    <xf numFmtId="0" fontId="26" fillId="0" borderId="41" xfId="0" applyFont="1" applyFill="1" applyBorder="1" applyAlignment="1">
      <alignment horizontal="centerContinuous"/>
    </xf>
    <xf numFmtId="0" fontId="26" fillId="0" borderId="38" xfId="0" applyFont="1" applyFill="1" applyBorder="1" applyAlignment="1">
      <alignment horizontal="centerContinuous"/>
    </xf>
    <xf numFmtId="0" fontId="26" fillId="0" borderId="39" xfId="0" applyFont="1" applyFill="1" applyBorder="1" applyAlignment="1">
      <alignment horizontal="centerContinuous"/>
    </xf>
    <xf numFmtId="0" fontId="26" fillId="0" borderId="42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29" fillId="0" borderId="43" xfId="0" applyFont="1" applyFill="1" applyBorder="1"/>
    <xf numFmtId="0" fontId="29" fillId="0" borderId="44" xfId="0" applyFont="1" applyFill="1" applyBorder="1"/>
    <xf numFmtId="0" fontId="25" fillId="0" borderId="3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39" xfId="0" applyFill="1" applyBorder="1" applyAlignment="1" applyProtection="1">
      <alignment horizontal="center"/>
      <protection locked="0"/>
    </xf>
    <xf numFmtId="0" fontId="25" fillId="0" borderId="49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38" xfId="0" applyFont="1" applyFill="1" applyBorder="1" applyProtection="1">
      <protection locked="0"/>
    </xf>
    <xf numFmtId="0" fontId="25" fillId="0" borderId="39" xfId="0" applyFont="1" applyFill="1" applyBorder="1" applyProtection="1">
      <protection locked="0"/>
    </xf>
    <xf numFmtId="0" fontId="25" fillId="0" borderId="47" xfId="0" applyFont="1" applyFill="1" applyBorder="1"/>
    <xf numFmtId="0" fontId="25" fillId="0" borderId="48" xfId="0" applyFont="1" applyFill="1" applyBorder="1"/>
    <xf numFmtId="0" fontId="25" fillId="0" borderId="50" xfId="0" applyFont="1" applyFill="1" applyBorder="1"/>
    <xf numFmtId="0" fontId="26" fillId="0" borderId="34" xfId="0" applyFont="1" applyFill="1" applyBorder="1" applyAlignment="1">
      <alignment horizontal="centerContinuous"/>
    </xf>
    <xf numFmtId="0" fontId="26" fillId="0" borderId="51" xfId="0" applyFont="1" applyFill="1" applyBorder="1" applyAlignment="1">
      <alignment horizontal="centerContinuous"/>
    </xf>
    <xf numFmtId="0" fontId="26" fillId="0" borderId="52" xfId="0" applyFont="1" applyFill="1" applyBorder="1" applyAlignment="1">
      <alignment horizontal="centerContinuous"/>
    </xf>
    <xf numFmtId="0" fontId="26" fillId="0" borderId="53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49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/>
    </xf>
    <xf numFmtId="169" fontId="25" fillId="0" borderId="43" xfId="0" applyNumberFormat="1" applyFont="1" applyFill="1" applyBorder="1" applyProtection="1">
      <protection locked="0"/>
    </xf>
    <xf numFmtId="4" fontId="31" fillId="0" borderId="44" xfId="0" quotePrefix="1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9" fillId="0" borderId="53" xfId="0" applyFont="1" applyFill="1" applyBorder="1"/>
    <xf numFmtId="169" fontId="25" fillId="0" borderId="47" xfId="0" applyNumberFormat="1" applyFont="1" applyFill="1" applyBorder="1" applyProtection="1">
      <protection locked="0"/>
    </xf>
    <xf numFmtId="3" fontId="26" fillId="0" borderId="48" xfId="0" quotePrefix="1" applyNumberFormat="1" applyFont="1" applyFill="1" applyBorder="1" applyAlignment="1" applyProtection="1">
      <alignment horizontal="center"/>
      <protection locked="0"/>
    </xf>
    <xf numFmtId="4" fontId="31" fillId="0" borderId="48" xfId="0" quotePrefix="1" applyNumberFormat="1" applyFont="1" applyFill="1" applyBorder="1" applyAlignment="1" applyProtection="1">
      <alignment horizontal="left" vertical="center"/>
      <protection locked="0"/>
    </xf>
    <xf numFmtId="3" fontId="25" fillId="0" borderId="0" xfId="0" applyNumberFormat="1" applyFont="1" applyFill="1" applyAlignment="1" applyProtection="1">
      <alignment horizontal="center"/>
      <protection locked="0"/>
    </xf>
    <xf numFmtId="0" fontId="25" fillId="0" borderId="50" xfId="0" applyFont="1" applyFill="1" applyBorder="1" applyAlignment="1" applyProtection="1">
      <alignment horizontal="center"/>
      <protection locked="0"/>
    </xf>
    <xf numFmtId="168" fontId="27" fillId="0" borderId="50" xfId="0" quotePrefix="1" applyNumberFormat="1" applyFont="1" applyFill="1" applyBorder="1" applyAlignment="1" applyProtection="1">
      <alignment horizontal="center"/>
      <protection locked="0"/>
    </xf>
    <xf numFmtId="0" fontId="29" fillId="0" borderId="48" xfId="0" applyFont="1" applyFill="1" applyBorder="1"/>
    <xf numFmtId="0" fontId="29" fillId="0" borderId="0" xfId="0" applyFont="1" applyFill="1"/>
    <xf numFmtId="0" fontId="29" fillId="0" borderId="50" xfId="0" applyFont="1" applyFill="1" applyBorder="1"/>
    <xf numFmtId="3" fontId="25" fillId="0" borderId="48" xfId="0" quotePrefix="1" applyNumberFormat="1" applyFont="1" applyFill="1" applyBorder="1" applyAlignment="1" applyProtection="1">
      <alignment horizontal="right"/>
      <protection locked="0"/>
    </xf>
    <xf numFmtId="169" fontId="32" fillId="0" borderId="48" xfId="0" quotePrefix="1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8" fontId="27" fillId="0" borderId="50" xfId="0" applyNumberFormat="1" applyFont="1" applyFill="1" applyBorder="1" applyAlignment="1" applyProtection="1">
      <alignment horizontal="center"/>
      <protection locked="0"/>
    </xf>
    <xf numFmtId="169" fontId="26" fillId="0" borderId="48" xfId="0" applyNumberFormat="1" applyFont="1" applyFill="1" applyBorder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168" fontId="30" fillId="0" borderId="50" xfId="0" applyNumberFormat="1" applyFont="1" applyFill="1" applyBorder="1" applyAlignment="1" applyProtection="1">
      <alignment horizontal="center"/>
      <protection locked="0"/>
    </xf>
    <xf numFmtId="169" fontId="25" fillId="0" borderId="48" xfId="0" applyNumberFormat="1" applyFont="1" applyFill="1" applyBorder="1" applyProtection="1">
      <protection locked="0"/>
    </xf>
    <xf numFmtId="0" fontId="0" fillId="0" borderId="50" xfId="0" applyFill="1" applyBorder="1" applyAlignment="1" applyProtection="1">
      <alignment horizontal="center"/>
      <protection locked="0"/>
    </xf>
    <xf numFmtId="168" fontId="25" fillId="0" borderId="50" xfId="0" applyNumberFormat="1" applyFont="1" applyFill="1" applyBorder="1" applyAlignment="1" applyProtection="1">
      <alignment horizontal="center"/>
      <protection locked="0"/>
    </xf>
    <xf numFmtId="169" fontId="25" fillId="0" borderId="54" xfId="0" applyNumberFormat="1" applyFont="1" applyFill="1" applyBorder="1" applyProtection="1">
      <protection locked="0"/>
    </xf>
    <xf numFmtId="169" fontId="25" fillId="0" borderId="55" xfId="0" applyNumberFormat="1" applyFont="1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56" xfId="0" applyFill="1" applyBorder="1" applyAlignment="1" applyProtection="1">
      <alignment horizontal="center"/>
      <protection locked="0"/>
    </xf>
    <xf numFmtId="168" fontId="25" fillId="0" borderId="5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/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7" fillId="0" borderId="0" xfId="0" applyFont="1" applyFill="1"/>
    <xf numFmtId="0" fontId="7" fillId="5" borderId="0" xfId="0" applyFont="1" applyFill="1"/>
    <xf numFmtId="165" fontId="0" fillId="5" borderId="0" xfId="1" applyNumberFormat="1" applyFont="1" applyFill="1" applyBorder="1" applyAlignment="1" applyProtection="1"/>
    <xf numFmtId="0" fontId="30" fillId="0" borderId="0" xfId="0" quotePrefix="1" applyFont="1" applyFill="1" applyAlignment="1">
      <alignment horizontal="left" wrapText="1"/>
    </xf>
    <xf numFmtId="0" fontId="30" fillId="0" borderId="0" xfId="0" quotePrefix="1" applyFont="1" applyFill="1" applyAlignment="1">
      <alignment horizontal="left"/>
    </xf>
    <xf numFmtId="0" fontId="26" fillId="0" borderId="36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30" fillId="0" borderId="36" xfId="0" applyFont="1" applyFill="1" applyBorder="1" applyAlignment="1" applyProtection="1">
      <alignment vertical="center" wrapText="1"/>
      <protection locked="0"/>
    </xf>
    <xf numFmtId="0" fontId="0" fillId="0" borderId="37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38" xfId="0" applyFill="1" applyBorder="1"/>
    <xf numFmtId="0" fontId="0" fillId="0" borderId="39" xfId="0" applyFill="1" applyBorder="1"/>
    <xf numFmtId="168" fontId="25" fillId="0" borderId="45" xfId="0" applyNumberFormat="1" applyFont="1" applyFill="1" applyBorder="1" applyAlignment="1" applyProtection="1">
      <alignment horizontal="center" vertical="center"/>
      <protection locked="0"/>
    </xf>
    <xf numFmtId="168" fontId="25" fillId="0" borderId="46" xfId="0" applyNumberFormat="1" applyFont="1" applyFill="1" applyBorder="1" applyAlignment="1" applyProtection="1">
      <alignment horizontal="center" vertical="center"/>
      <protection locked="0"/>
    </xf>
    <xf numFmtId="168" fontId="25" fillId="0" borderId="47" xfId="0" applyNumberFormat="1" applyFont="1" applyFill="1" applyBorder="1" applyAlignment="1" applyProtection="1">
      <alignment horizontal="center"/>
      <protection locked="0"/>
    </xf>
    <xf numFmtId="168" fontId="25" fillId="0" borderId="48" xfId="0" applyNumberFormat="1" applyFont="1" applyFill="1" applyBorder="1" applyAlignment="1" applyProtection="1">
      <alignment horizontal="center"/>
      <protection locked="0"/>
    </xf>
    <xf numFmtId="168" fontId="25" fillId="0" borderId="45" xfId="0" applyNumberFormat="1" applyFont="1" applyFill="1" applyBorder="1" applyAlignment="1" applyProtection="1">
      <alignment horizontal="center"/>
      <protection locked="0"/>
    </xf>
    <xf numFmtId="168" fontId="25" fillId="0" borderId="46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Alignment="1">
      <alignment horizontal="justify" vertical="center" wrapText="1"/>
    </xf>
    <xf numFmtId="0" fontId="28" fillId="0" borderId="0" xfId="0" applyFont="1" applyFill="1" applyAlignment="1">
      <alignment horizontal="justify" vertic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4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wrapText="1"/>
    </xf>
    <xf numFmtId="0" fontId="4" fillId="0" borderId="1" xfId="2" applyNumberFormat="1" applyFont="1" applyBorder="1" applyAlignment="1">
      <alignment horizontal="center" wrapText="1"/>
    </xf>
  </cellXfs>
  <cellStyles count="4">
    <cellStyle name="Millares" xfId="1" builtinId="3"/>
    <cellStyle name="Moneda [0]" xfId="3" builtinId="7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86"/>
  <sheetViews>
    <sheetView topLeftCell="A7" zoomScale="85" zoomScaleNormal="85" workbookViewId="0">
      <selection activeCell="C28" sqref="C28"/>
    </sheetView>
  </sheetViews>
  <sheetFormatPr baseColWidth="10" defaultRowHeight="12.75" x14ac:dyDescent="0.2"/>
  <cols>
    <col min="2" max="2" width="11.42578125" style="101"/>
    <col min="3" max="3" width="14.7109375" style="101" customWidth="1"/>
    <col min="4" max="4" width="11.42578125" style="101"/>
    <col min="5" max="5" width="18.5703125" style="101" customWidth="1"/>
    <col min="6" max="6" width="14.42578125" style="101" customWidth="1"/>
    <col min="7" max="7" width="29.140625" style="101" customWidth="1"/>
    <col min="11" max="11" width="13.5703125" bestFit="1" customWidth="1"/>
  </cols>
  <sheetData>
    <row r="1" spans="2:11" x14ac:dyDescent="0.2">
      <c r="B1" s="92"/>
      <c r="C1" s="92"/>
      <c r="D1" s="92"/>
      <c r="E1" s="92"/>
      <c r="F1" s="92"/>
      <c r="G1" s="92"/>
    </row>
    <row r="2" spans="2:11" x14ac:dyDescent="0.2">
      <c r="B2" s="93" t="s">
        <v>421</v>
      </c>
      <c r="C2" s="92"/>
      <c r="D2" s="92"/>
      <c r="E2" s="92"/>
      <c r="F2" s="92"/>
      <c r="G2" s="92"/>
    </row>
    <row r="3" spans="2:11" x14ac:dyDescent="0.2">
      <c r="B3" s="93" t="s">
        <v>422</v>
      </c>
      <c r="C3" s="93"/>
      <c r="D3" s="92"/>
      <c r="E3" s="92"/>
      <c r="F3" s="92"/>
      <c r="G3" s="92"/>
    </row>
    <row r="4" spans="2:11" x14ac:dyDescent="0.2">
      <c r="B4" s="93" t="s">
        <v>423</v>
      </c>
      <c r="C4" s="93"/>
      <c r="D4" s="92"/>
      <c r="E4" s="92"/>
      <c r="F4" s="92"/>
      <c r="G4" s="92"/>
    </row>
    <row r="5" spans="2:11" x14ac:dyDescent="0.2">
      <c r="B5" s="92"/>
      <c r="C5" s="94"/>
      <c r="D5" s="92"/>
      <c r="E5" s="92"/>
      <c r="F5" s="92"/>
      <c r="G5" s="92"/>
    </row>
    <row r="6" spans="2:11" ht="15.75" x14ac:dyDescent="0.25">
      <c r="B6" s="95" t="s">
        <v>424</v>
      </c>
      <c r="C6" s="96" t="s">
        <v>425</v>
      </c>
      <c r="D6" s="96"/>
      <c r="E6" s="92"/>
      <c r="F6" s="92"/>
      <c r="G6" s="92"/>
    </row>
    <row r="7" spans="2:11" ht="15.75" x14ac:dyDescent="0.25">
      <c r="B7" s="95" t="s">
        <v>426</v>
      </c>
      <c r="C7" s="96" t="s">
        <v>427</v>
      </c>
      <c r="D7" s="96"/>
      <c r="E7" s="92"/>
      <c r="F7" s="92"/>
      <c r="G7" s="92"/>
    </row>
    <row r="8" spans="2:11" ht="15.75" x14ac:dyDescent="0.25">
      <c r="B8" s="95" t="s">
        <v>428</v>
      </c>
      <c r="C8" s="96" t="s">
        <v>429</v>
      </c>
      <c r="D8" s="96"/>
      <c r="E8" s="92"/>
      <c r="F8" s="92"/>
      <c r="G8" s="92"/>
    </row>
    <row r="9" spans="2:11" x14ac:dyDescent="0.2">
      <c r="B9" s="92"/>
      <c r="C9" s="92"/>
      <c r="D9" s="92"/>
      <c r="E9" s="92"/>
      <c r="F9" s="92"/>
      <c r="G9" s="92"/>
    </row>
    <row r="10" spans="2:11" x14ac:dyDescent="0.2">
      <c r="B10" s="92"/>
      <c r="C10" s="92"/>
      <c r="D10" s="92"/>
      <c r="E10" s="92"/>
      <c r="F10" s="92"/>
      <c r="G10" s="92"/>
    </row>
    <row r="11" spans="2:11" ht="15.75" x14ac:dyDescent="0.25">
      <c r="B11" s="97" t="s">
        <v>430</v>
      </c>
      <c r="C11" s="98"/>
      <c r="D11" s="98"/>
      <c r="E11" s="98"/>
      <c r="F11" s="98"/>
      <c r="G11" s="98"/>
    </row>
    <row r="12" spans="2:11" ht="15.75" x14ac:dyDescent="0.25">
      <c r="B12" s="92"/>
      <c r="C12" s="92"/>
      <c r="D12" s="99" t="s">
        <v>431</v>
      </c>
      <c r="E12" s="100" t="s">
        <v>432</v>
      </c>
      <c r="F12" s="98"/>
      <c r="G12" s="98"/>
    </row>
    <row r="13" spans="2:11" x14ac:dyDescent="0.2">
      <c r="B13" s="92"/>
      <c r="D13" s="102"/>
      <c r="E13" s="103"/>
      <c r="F13" s="98"/>
    </row>
    <row r="14" spans="2:11" ht="15.75" x14ac:dyDescent="0.25">
      <c r="B14" s="104" t="s">
        <v>433</v>
      </c>
      <c r="C14" s="105" t="s">
        <v>455</v>
      </c>
      <c r="D14" s="106"/>
      <c r="E14" s="92"/>
      <c r="F14" s="98"/>
      <c r="G14" s="98"/>
      <c r="K14" s="91"/>
    </row>
    <row r="15" spans="2:11" x14ac:dyDescent="0.2">
      <c r="B15" s="92"/>
      <c r="C15" s="107"/>
      <c r="D15" s="92"/>
      <c r="E15" s="92"/>
      <c r="F15" s="92"/>
      <c r="G15" s="92"/>
    </row>
    <row r="16" spans="2:11" x14ac:dyDescent="0.2">
      <c r="B16" s="108"/>
      <c r="C16" s="109"/>
      <c r="D16" s="110" t="s">
        <v>434</v>
      </c>
      <c r="E16" s="111"/>
      <c r="F16" s="177"/>
      <c r="G16" s="178"/>
    </row>
    <row r="17" spans="2:7" x14ac:dyDescent="0.2">
      <c r="B17" s="112"/>
      <c r="C17" s="113" t="s">
        <v>435</v>
      </c>
      <c r="D17" s="114" t="s">
        <v>436</v>
      </c>
      <c r="E17" s="115"/>
      <c r="F17" s="116" t="s">
        <v>437</v>
      </c>
      <c r="G17" s="117"/>
    </row>
    <row r="18" spans="2:7" x14ac:dyDescent="0.2">
      <c r="B18" s="112"/>
      <c r="C18" s="113" t="s">
        <v>436</v>
      </c>
      <c r="D18" s="118" t="s">
        <v>438</v>
      </c>
      <c r="E18" s="119" t="s">
        <v>439</v>
      </c>
      <c r="F18" s="114"/>
      <c r="G18" s="115"/>
    </row>
    <row r="19" spans="2:7" x14ac:dyDescent="0.2">
      <c r="B19" s="120"/>
      <c r="C19" s="121"/>
      <c r="D19" s="122"/>
      <c r="E19" s="123"/>
      <c r="F19" s="179" t="s">
        <v>440</v>
      </c>
      <c r="G19" s="180"/>
    </row>
    <row r="20" spans="2:7" x14ac:dyDescent="0.2">
      <c r="B20" s="185" t="s">
        <v>453</v>
      </c>
      <c r="C20" s="186"/>
      <c r="D20" s="122"/>
      <c r="E20" s="123" t="s">
        <v>407</v>
      </c>
      <c r="F20" s="181"/>
      <c r="G20" s="182"/>
    </row>
    <row r="21" spans="2:7" x14ac:dyDescent="0.2">
      <c r="B21" s="187"/>
      <c r="C21" s="188"/>
      <c r="D21" s="124"/>
      <c r="E21" s="125"/>
      <c r="F21" s="183"/>
      <c r="G21" s="184"/>
    </row>
    <row r="22" spans="2:7" x14ac:dyDescent="0.2">
      <c r="B22" s="189"/>
      <c r="C22" s="190"/>
      <c r="D22" s="126"/>
      <c r="E22" s="127"/>
      <c r="F22" s="128"/>
      <c r="G22" s="129"/>
    </row>
    <row r="23" spans="2:7" x14ac:dyDescent="0.2">
      <c r="B23" s="130"/>
      <c r="C23" s="131"/>
      <c r="D23" s="131"/>
      <c r="E23" s="132"/>
      <c r="F23" s="130"/>
      <c r="G23" s="131"/>
    </row>
    <row r="24" spans="2:7" x14ac:dyDescent="0.2">
      <c r="B24" s="130"/>
      <c r="C24" s="131"/>
      <c r="D24" s="131"/>
      <c r="E24" s="132"/>
      <c r="F24" s="130"/>
      <c r="G24" s="131"/>
    </row>
    <row r="25" spans="2:7" x14ac:dyDescent="0.2">
      <c r="B25" s="114"/>
      <c r="C25" s="133" t="s">
        <v>441</v>
      </c>
      <c r="D25" s="115"/>
      <c r="E25" s="134" t="s">
        <v>442</v>
      </c>
      <c r="F25" s="135"/>
      <c r="G25" s="136" t="s">
        <v>443</v>
      </c>
    </row>
    <row r="26" spans="2:7" x14ac:dyDescent="0.2">
      <c r="B26" s="137"/>
      <c r="C26" s="138" t="s">
        <v>444</v>
      </c>
      <c r="D26" s="139"/>
      <c r="E26" s="118" t="s">
        <v>445</v>
      </c>
      <c r="F26" s="137" t="s">
        <v>446</v>
      </c>
      <c r="G26" s="140" t="s">
        <v>447</v>
      </c>
    </row>
    <row r="27" spans="2:7" x14ac:dyDescent="0.2">
      <c r="B27" s="141"/>
      <c r="C27" s="121"/>
      <c r="D27" s="142"/>
      <c r="E27" s="143"/>
      <c r="F27" s="144"/>
      <c r="G27" s="144"/>
    </row>
    <row r="28" spans="2:7" ht="15.75" x14ac:dyDescent="0.25">
      <c r="B28" s="145"/>
      <c r="C28" s="146">
        <f>NACIONAL!V24</f>
        <v>18463229660</v>
      </c>
      <c r="D28" s="147" t="s">
        <v>448</v>
      </c>
      <c r="E28" s="148"/>
      <c r="F28" s="149"/>
      <c r="G28" s="150"/>
    </row>
    <row r="29" spans="2:7" x14ac:dyDescent="0.2">
      <c r="B29" s="145"/>
      <c r="C29" s="151"/>
      <c r="D29" s="151"/>
      <c r="E29" s="152"/>
      <c r="F29" s="153"/>
      <c r="G29" s="153"/>
    </row>
    <row r="30" spans="2:7" ht="15.75" x14ac:dyDescent="0.25">
      <c r="B30" s="145"/>
      <c r="C30" s="154"/>
      <c r="D30" s="155"/>
      <c r="E30" s="156"/>
      <c r="F30" s="149"/>
      <c r="G30" s="157"/>
    </row>
    <row r="31" spans="2:7" ht="15.75" x14ac:dyDescent="0.25">
      <c r="B31" s="145"/>
      <c r="C31" s="154"/>
      <c r="D31" s="158"/>
      <c r="E31" s="159"/>
      <c r="F31" s="149" t="s">
        <v>407</v>
      </c>
      <c r="G31" s="160" t="s">
        <v>449</v>
      </c>
    </row>
    <row r="32" spans="2:7" x14ac:dyDescent="0.2">
      <c r="B32" s="145"/>
      <c r="C32" s="154"/>
      <c r="D32" s="161"/>
      <c r="E32" s="156"/>
      <c r="F32" s="162"/>
      <c r="G32" s="163"/>
    </row>
    <row r="33" spans="2:7" x14ac:dyDescent="0.2">
      <c r="B33" s="145"/>
      <c r="C33" s="161"/>
      <c r="D33" s="161"/>
      <c r="E33" s="156"/>
      <c r="F33" s="162"/>
      <c r="G33" s="163"/>
    </row>
    <row r="34" spans="2:7" x14ac:dyDescent="0.2">
      <c r="B34" s="145"/>
      <c r="C34" s="161"/>
      <c r="D34" s="161"/>
      <c r="E34" s="156"/>
      <c r="F34" s="162"/>
      <c r="G34" s="163"/>
    </row>
    <row r="35" spans="2:7" x14ac:dyDescent="0.2">
      <c r="B35" s="164"/>
      <c r="C35" s="165"/>
      <c r="D35" s="165"/>
      <c r="E35" s="166"/>
      <c r="F35" s="167"/>
      <c r="G35" s="168"/>
    </row>
    <row r="36" spans="2:7" x14ac:dyDescent="0.2">
      <c r="B36" s="92"/>
      <c r="C36" s="92"/>
      <c r="D36" s="92"/>
      <c r="E36" s="92"/>
      <c r="F36" s="92"/>
      <c r="G36" s="92"/>
    </row>
    <row r="37" spans="2:7" ht="15.75" x14ac:dyDescent="0.2">
      <c r="B37" s="191"/>
      <c r="C37" s="192"/>
      <c r="D37" s="192"/>
      <c r="E37" s="192"/>
      <c r="F37" s="192"/>
      <c r="G37" s="192"/>
    </row>
    <row r="38" spans="2:7" ht="30" customHeight="1" x14ac:dyDescent="0.25">
      <c r="B38" s="175" t="s">
        <v>454</v>
      </c>
      <c r="C38" s="176"/>
      <c r="D38" s="176"/>
      <c r="E38" s="176"/>
      <c r="F38" s="176"/>
      <c r="G38" s="176"/>
    </row>
    <row r="39" spans="2:7" ht="15" x14ac:dyDescent="0.25">
      <c r="B39" s="169"/>
      <c r="C39" s="170"/>
      <c r="D39" s="170"/>
      <c r="E39" s="170"/>
      <c r="F39" s="171"/>
      <c r="G39" s="170"/>
    </row>
    <row r="40" spans="2:7" x14ac:dyDescent="0.2">
      <c r="B40" s="92"/>
      <c r="C40" s="92"/>
      <c r="D40" s="92"/>
      <c r="E40" s="92"/>
      <c r="F40" s="92"/>
      <c r="G40" s="92"/>
    </row>
    <row r="41" spans="2:7" x14ac:dyDescent="0.2">
      <c r="B41" s="92"/>
      <c r="C41" s="92"/>
      <c r="D41" s="92"/>
      <c r="E41" s="92"/>
      <c r="F41" s="92"/>
      <c r="G41" s="92"/>
    </row>
    <row r="42" spans="2:7" x14ac:dyDescent="0.2">
      <c r="B42" s="92"/>
      <c r="C42" s="92"/>
      <c r="D42" s="92"/>
      <c r="E42" s="92"/>
      <c r="F42" s="92"/>
      <c r="G42" s="92"/>
    </row>
    <row r="43" spans="2:7" x14ac:dyDescent="0.2">
      <c r="B43" s="92"/>
      <c r="C43" s="92"/>
      <c r="D43" s="92"/>
      <c r="E43" s="92"/>
      <c r="F43" s="92"/>
      <c r="G43" s="92"/>
    </row>
    <row r="44" spans="2:7" x14ac:dyDescent="0.2">
      <c r="B44" s="92"/>
      <c r="C44" s="92"/>
      <c r="D44" s="92"/>
      <c r="E44" s="92"/>
      <c r="F44" s="92"/>
      <c r="G44" s="92"/>
    </row>
    <row r="45" spans="2:7" x14ac:dyDescent="0.2">
      <c r="B45" s="92"/>
      <c r="C45" s="92"/>
      <c r="D45" s="92"/>
      <c r="E45" s="92"/>
      <c r="F45" s="92" t="s">
        <v>450</v>
      </c>
      <c r="G45" s="92"/>
    </row>
    <row r="46" spans="2:7" ht="15.75" x14ac:dyDescent="0.25">
      <c r="B46" s="92"/>
      <c r="C46" s="92"/>
      <c r="D46" s="92"/>
      <c r="E46" s="92"/>
      <c r="F46" s="172" t="s">
        <v>451</v>
      </c>
      <c r="G46" s="92"/>
    </row>
    <row r="47" spans="2:7" x14ac:dyDescent="0.2">
      <c r="B47" s="92"/>
      <c r="C47" s="92"/>
      <c r="D47" s="92"/>
      <c r="E47" s="92"/>
      <c r="F47" s="92"/>
      <c r="G47" s="92"/>
    </row>
    <row r="48" spans="2:7" x14ac:dyDescent="0.2">
      <c r="B48" s="92"/>
      <c r="C48" s="92"/>
      <c r="D48" s="92"/>
      <c r="E48" s="92"/>
      <c r="F48" s="92"/>
      <c r="G48" s="92"/>
    </row>
    <row r="49" spans="2:7" x14ac:dyDescent="0.2">
      <c r="B49" s="92"/>
      <c r="C49" s="92"/>
      <c r="D49" s="92"/>
      <c r="E49" s="92"/>
      <c r="F49" s="92"/>
      <c r="G49" s="92"/>
    </row>
    <row r="50" spans="2:7" x14ac:dyDescent="0.2">
      <c r="B50" s="92"/>
      <c r="C50" s="92"/>
      <c r="D50" s="92"/>
      <c r="E50" s="92"/>
      <c r="F50" s="92"/>
      <c r="G50" s="92"/>
    </row>
    <row r="51" spans="2:7" x14ac:dyDescent="0.2">
      <c r="B51" s="92"/>
      <c r="C51" s="170"/>
      <c r="D51" s="170"/>
      <c r="E51" s="92"/>
      <c r="F51" s="92"/>
      <c r="G51" s="92"/>
    </row>
    <row r="52" spans="2:7" x14ac:dyDescent="0.2">
      <c r="B52" s="92"/>
      <c r="C52" s="92"/>
      <c r="D52" s="92"/>
      <c r="E52" s="92"/>
      <c r="F52" s="92"/>
      <c r="G52" s="92"/>
    </row>
    <row r="53" spans="2:7" x14ac:dyDescent="0.2">
      <c r="B53" s="92"/>
      <c r="C53" s="92"/>
      <c r="D53" s="92"/>
      <c r="E53" s="92"/>
      <c r="F53" s="92"/>
      <c r="G53" s="92"/>
    </row>
    <row r="54" spans="2:7" x14ac:dyDescent="0.2">
      <c r="B54" s="92"/>
      <c r="C54" s="92"/>
      <c r="D54" s="92"/>
      <c r="E54" s="92"/>
      <c r="F54" s="92"/>
      <c r="G54" s="92"/>
    </row>
    <row r="55" spans="2:7" x14ac:dyDescent="0.2">
      <c r="B55" s="92"/>
      <c r="C55" s="92"/>
      <c r="D55" s="92"/>
      <c r="E55" s="92"/>
      <c r="F55" s="92"/>
      <c r="G55" s="92"/>
    </row>
    <row r="56" spans="2:7" x14ac:dyDescent="0.2">
      <c r="B56" s="92"/>
      <c r="C56" s="92"/>
      <c r="D56" s="92"/>
      <c r="E56" s="92"/>
      <c r="F56" s="92"/>
      <c r="G56" s="92"/>
    </row>
    <row r="57" spans="2:7" x14ac:dyDescent="0.2">
      <c r="B57" s="92"/>
      <c r="C57" s="92"/>
      <c r="D57" s="92"/>
      <c r="E57" s="92"/>
      <c r="F57" s="92"/>
      <c r="G57" s="92"/>
    </row>
    <row r="58" spans="2:7" x14ac:dyDescent="0.2">
      <c r="B58" s="92"/>
      <c r="C58" s="92"/>
      <c r="D58" s="92"/>
      <c r="E58" s="92"/>
      <c r="F58" s="92"/>
      <c r="G58" s="92"/>
    </row>
    <row r="59" spans="2:7" x14ac:dyDescent="0.2">
      <c r="B59" s="92"/>
      <c r="C59" s="92"/>
      <c r="D59" s="92"/>
      <c r="E59" s="92"/>
      <c r="F59" s="92"/>
      <c r="G59" s="92"/>
    </row>
    <row r="60" spans="2:7" x14ac:dyDescent="0.2">
      <c r="B60" s="92"/>
      <c r="C60" s="92"/>
      <c r="D60" s="92"/>
      <c r="E60" s="92"/>
      <c r="F60" s="92"/>
      <c r="G60" s="92"/>
    </row>
    <row r="61" spans="2:7" x14ac:dyDescent="0.2">
      <c r="B61" s="92"/>
      <c r="C61" s="92"/>
      <c r="D61" s="92"/>
      <c r="E61" s="92"/>
      <c r="F61" s="92"/>
      <c r="G61" s="92"/>
    </row>
    <row r="62" spans="2:7" x14ac:dyDescent="0.2">
      <c r="B62" s="92"/>
      <c r="C62" s="92"/>
      <c r="D62" s="92"/>
      <c r="E62" s="92"/>
      <c r="F62" s="92"/>
      <c r="G62" s="92"/>
    </row>
    <row r="63" spans="2:7" x14ac:dyDescent="0.2">
      <c r="B63" s="92"/>
      <c r="C63" s="92"/>
      <c r="D63" s="92"/>
      <c r="E63" s="92"/>
      <c r="F63" s="92"/>
      <c r="G63" s="92"/>
    </row>
    <row r="64" spans="2:7" x14ac:dyDescent="0.2">
      <c r="B64" s="92"/>
      <c r="C64" s="92"/>
      <c r="D64" s="92"/>
      <c r="E64" s="92"/>
      <c r="F64" s="92"/>
      <c r="G64" s="92"/>
    </row>
    <row r="65" spans="2:7" x14ac:dyDescent="0.2">
      <c r="B65" s="92"/>
      <c r="C65" s="92"/>
      <c r="D65" s="92"/>
      <c r="E65" s="92"/>
      <c r="F65" s="92"/>
      <c r="G65" s="92"/>
    </row>
    <row r="66" spans="2:7" x14ac:dyDescent="0.2">
      <c r="B66" s="92"/>
      <c r="C66" s="92"/>
      <c r="D66" s="92"/>
      <c r="E66" s="92"/>
      <c r="F66" s="92"/>
      <c r="G66" s="92"/>
    </row>
    <row r="67" spans="2:7" x14ac:dyDescent="0.2">
      <c r="B67" s="92"/>
      <c r="C67" s="92"/>
      <c r="D67" s="92"/>
      <c r="E67" s="92"/>
      <c r="F67" s="92"/>
      <c r="G67" s="92"/>
    </row>
    <row r="68" spans="2:7" x14ac:dyDescent="0.2">
      <c r="B68" s="92"/>
      <c r="C68" s="92"/>
      <c r="D68" s="92"/>
      <c r="E68" s="92"/>
      <c r="F68" s="92"/>
      <c r="G68" s="92"/>
    </row>
    <row r="69" spans="2:7" x14ac:dyDescent="0.2">
      <c r="B69" s="92"/>
      <c r="C69" s="92"/>
      <c r="D69" s="92"/>
      <c r="E69" s="92"/>
      <c r="F69" s="92"/>
      <c r="G69" s="92"/>
    </row>
    <row r="70" spans="2:7" x14ac:dyDescent="0.2">
      <c r="B70" s="92"/>
      <c r="C70" s="92"/>
      <c r="D70" s="92"/>
      <c r="E70" s="92"/>
      <c r="F70" s="92"/>
      <c r="G70" s="92"/>
    </row>
    <row r="71" spans="2:7" x14ac:dyDescent="0.2">
      <c r="B71" s="92"/>
      <c r="C71" s="92"/>
      <c r="D71" s="92"/>
      <c r="E71" s="92"/>
      <c r="F71" s="92"/>
      <c r="G71" s="92"/>
    </row>
    <row r="72" spans="2:7" x14ac:dyDescent="0.2">
      <c r="B72" s="92"/>
      <c r="C72" s="92"/>
      <c r="D72" s="92"/>
      <c r="E72" s="92"/>
      <c r="F72" s="92"/>
      <c r="G72" s="92"/>
    </row>
    <row r="73" spans="2:7" x14ac:dyDescent="0.2">
      <c r="B73" s="92"/>
      <c r="C73" s="92"/>
      <c r="D73" s="92"/>
      <c r="E73" s="92"/>
      <c r="F73" s="92"/>
      <c r="G73" s="92"/>
    </row>
    <row r="74" spans="2:7" x14ac:dyDescent="0.2">
      <c r="B74" s="92"/>
      <c r="C74" s="92"/>
      <c r="D74" s="92"/>
      <c r="E74" s="92"/>
      <c r="F74" s="92"/>
      <c r="G74" s="92"/>
    </row>
    <row r="75" spans="2:7" x14ac:dyDescent="0.2">
      <c r="B75" s="92"/>
      <c r="C75" s="92"/>
      <c r="D75" s="92"/>
      <c r="E75" s="92"/>
      <c r="F75" s="92"/>
      <c r="G75" s="92"/>
    </row>
    <row r="76" spans="2:7" x14ac:dyDescent="0.2">
      <c r="B76" s="92"/>
      <c r="C76" s="92"/>
      <c r="D76" s="92"/>
      <c r="E76" s="92"/>
      <c r="F76" s="92"/>
      <c r="G76" s="92"/>
    </row>
    <row r="77" spans="2:7" x14ac:dyDescent="0.2">
      <c r="B77" s="92"/>
      <c r="C77" s="92"/>
      <c r="D77" s="92"/>
      <c r="E77" s="92"/>
      <c r="F77" s="92"/>
      <c r="G77" s="92"/>
    </row>
    <row r="78" spans="2:7" x14ac:dyDescent="0.2">
      <c r="B78" s="92"/>
      <c r="C78" s="92"/>
      <c r="D78" s="92"/>
      <c r="E78" s="92"/>
      <c r="F78" s="92"/>
      <c r="G78" s="92"/>
    </row>
    <row r="79" spans="2:7" x14ac:dyDescent="0.2">
      <c r="B79" s="92"/>
      <c r="C79" s="92"/>
      <c r="D79" s="92"/>
      <c r="E79" s="92"/>
      <c r="F79" s="92"/>
      <c r="G79" s="92"/>
    </row>
    <row r="80" spans="2:7" x14ac:dyDescent="0.2">
      <c r="B80" s="92"/>
      <c r="C80" s="92"/>
      <c r="D80" s="92"/>
      <c r="E80" s="92"/>
      <c r="F80" s="92"/>
      <c r="G80" s="92"/>
    </row>
    <row r="81" spans="2:7" x14ac:dyDescent="0.2">
      <c r="B81" s="92"/>
      <c r="C81" s="92"/>
      <c r="D81" s="92"/>
      <c r="E81" s="92"/>
      <c r="F81" s="92"/>
      <c r="G81" s="92"/>
    </row>
    <row r="82" spans="2:7" x14ac:dyDescent="0.2">
      <c r="B82" s="92"/>
      <c r="C82" s="92"/>
      <c r="D82" s="92"/>
      <c r="E82" s="92"/>
      <c r="F82" s="92"/>
      <c r="G82" s="92"/>
    </row>
    <row r="83" spans="2:7" x14ac:dyDescent="0.2">
      <c r="B83" s="92"/>
      <c r="C83" s="92"/>
      <c r="D83" s="92"/>
      <c r="E83" s="92"/>
      <c r="F83" s="92"/>
      <c r="G83" s="92"/>
    </row>
    <row r="84" spans="2:7" x14ac:dyDescent="0.2">
      <c r="B84" s="92"/>
      <c r="C84" s="92"/>
      <c r="D84" s="92"/>
      <c r="E84" s="92"/>
      <c r="F84" s="92"/>
      <c r="G84" s="92"/>
    </row>
    <row r="85" spans="2:7" x14ac:dyDescent="0.2">
      <c r="B85" s="92"/>
      <c r="C85" s="92"/>
      <c r="D85" s="92"/>
      <c r="E85" s="92"/>
      <c r="F85" s="92"/>
      <c r="G85" s="92"/>
    </row>
    <row r="86" spans="2:7" x14ac:dyDescent="0.2">
      <c r="B86" s="92"/>
      <c r="C86" s="92"/>
      <c r="D86" s="92"/>
      <c r="E86" s="92"/>
      <c r="F86" s="92"/>
      <c r="G86" s="92"/>
    </row>
  </sheetData>
  <mergeCells count="7">
    <mergeCell ref="B38:G38"/>
    <mergeCell ref="F16:G16"/>
    <mergeCell ref="F19:G21"/>
    <mergeCell ref="B20:C20"/>
    <mergeCell ref="B21:C21"/>
    <mergeCell ref="B22:C22"/>
    <mergeCell ref="B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zoomScale="70" zoomScaleNormal="70" workbookViewId="0">
      <selection activeCell="B62" sqref="B62"/>
    </sheetView>
  </sheetViews>
  <sheetFormatPr baseColWidth="10" defaultColWidth="9.140625" defaultRowHeight="12.75" x14ac:dyDescent="0.2"/>
  <cols>
    <col min="1" max="1" width="9.140625" customWidth="1"/>
    <col min="2" max="2" width="37.28515625" customWidth="1"/>
    <col min="3" max="3" width="16.7109375" customWidth="1"/>
    <col min="4" max="4" width="17.140625" customWidth="1"/>
    <col min="5" max="5" width="14.85546875" customWidth="1"/>
    <col min="6" max="6" width="17.140625" customWidth="1"/>
    <col min="7" max="7" width="16.7109375" customWidth="1"/>
    <col min="8" max="8" width="17.140625" customWidth="1"/>
    <col min="9" max="10" width="16.7109375" customWidth="1"/>
    <col min="11" max="11" width="14.85546875" customWidth="1"/>
    <col min="12" max="12" width="14" customWidth="1"/>
    <col min="13" max="13" width="14.85546875" customWidth="1"/>
    <col min="14" max="14" width="14" customWidth="1"/>
    <col min="15" max="15" width="14.85546875" customWidth="1"/>
    <col min="16" max="16" width="17.140625" customWidth="1"/>
    <col min="17" max="17" width="14.85546875" customWidth="1"/>
    <col min="18" max="18" width="17.5703125" customWidth="1"/>
    <col min="19" max="19" width="15" customWidth="1"/>
    <col min="20" max="20" width="14.85546875" customWidth="1"/>
    <col min="21" max="21" width="16.85546875" customWidth="1"/>
    <col min="22" max="22" width="21.28515625" customWidth="1"/>
    <col min="23" max="23" width="10.7109375" customWidth="1"/>
    <col min="24" max="24" width="11.42578125" customWidth="1"/>
    <col min="25" max="1025" width="10.7109375" customWidth="1"/>
  </cols>
  <sheetData>
    <row r="1" spans="1:23" ht="18" x14ac:dyDescent="0.25">
      <c r="A1" s="194" t="s">
        <v>385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8" x14ac:dyDescent="0.25">
      <c r="A2" s="194" t="s">
        <v>386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23" ht="18" x14ac:dyDescent="0.25">
      <c r="A4" s="194" t="s">
        <v>387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23" s="21" customFormat="1" ht="15.75" customHeight="1" x14ac:dyDescent="0.2">
      <c r="A6" s="195" t="s">
        <v>388</v>
      </c>
      <c r="B6" s="70"/>
      <c r="C6" s="196" t="s">
        <v>0</v>
      </c>
      <c r="D6" s="196"/>
      <c r="E6" s="196"/>
      <c r="F6" s="196"/>
      <c r="G6" s="196" t="s">
        <v>1</v>
      </c>
      <c r="H6" s="196"/>
      <c r="I6" s="196"/>
      <c r="J6" s="196"/>
      <c r="K6" s="196" t="s">
        <v>2</v>
      </c>
      <c r="L6" s="196"/>
      <c r="M6" s="196"/>
      <c r="N6" s="196"/>
      <c r="O6" s="196" t="s">
        <v>364</v>
      </c>
      <c r="P6" s="196"/>
      <c r="Q6" s="196"/>
      <c r="R6" s="196"/>
      <c r="S6" s="196" t="s">
        <v>4</v>
      </c>
      <c r="T6" s="196"/>
      <c r="U6" s="196" t="s">
        <v>5</v>
      </c>
      <c r="V6" s="196"/>
    </row>
    <row r="7" spans="1:23" s="21" customFormat="1" ht="76.5" x14ac:dyDescent="0.2">
      <c r="A7" s="195"/>
      <c r="B7" s="71"/>
      <c r="C7" s="5" t="s">
        <v>8</v>
      </c>
      <c r="D7" s="6" t="s">
        <v>9</v>
      </c>
      <c r="E7" s="6" t="s">
        <v>10</v>
      </c>
      <c r="F7" s="7" t="s">
        <v>11</v>
      </c>
      <c r="G7" s="5" t="s">
        <v>8</v>
      </c>
      <c r="H7" s="6" t="s">
        <v>9</v>
      </c>
      <c r="I7" s="6" t="s">
        <v>10</v>
      </c>
      <c r="J7" s="7" t="s">
        <v>11</v>
      </c>
      <c r="K7" s="5" t="s">
        <v>8</v>
      </c>
      <c r="L7" s="6" t="s">
        <v>9</v>
      </c>
      <c r="M7" s="6" t="s">
        <v>10</v>
      </c>
      <c r="N7" s="7" t="s">
        <v>11</v>
      </c>
      <c r="O7" s="5" t="s">
        <v>8</v>
      </c>
      <c r="P7" s="6" t="s">
        <v>9</v>
      </c>
      <c r="Q7" s="6" t="s">
        <v>10</v>
      </c>
      <c r="R7" s="7" t="s">
        <v>11</v>
      </c>
      <c r="S7" s="19" t="s">
        <v>12</v>
      </c>
      <c r="T7" s="20" t="s">
        <v>13</v>
      </c>
      <c r="U7" s="19" t="s">
        <v>14</v>
      </c>
      <c r="V7" s="20" t="s">
        <v>15</v>
      </c>
    </row>
    <row r="8" spans="1:23" s="65" customFormat="1" x14ac:dyDescent="0.2">
      <c r="A8" s="72" t="s">
        <v>389</v>
      </c>
      <c r="B8" s="73" t="s">
        <v>390</v>
      </c>
      <c r="C8" s="74">
        <f>'Tarap. I'!D15</f>
        <v>1953</v>
      </c>
      <c r="D8" s="74">
        <f>'Tarap. I'!E15</f>
        <v>145529748</v>
      </c>
      <c r="E8" s="74">
        <f>'Tarap. I'!F15</f>
        <v>1889</v>
      </c>
      <c r="F8" s="74">
        <f>'Tarap. I'!G15</f>
        <v>97712303</v>
      </c>
      <c r="G8" s="74">
        <f>'Tarap. I'!H15</f>
        <v>969</v>
      </c>
      <c r="H8" s="74">
        <f>'Tarap. I'!I15</f>
        <v>72206004</v>
      </c>
      <c r="I8" s="74">
        <f>'Tarap. I'!J15</f>
        <v>769</v>
      </c>
      <c r="J8" s="74">
        <f>'Tarap. I'!K15</f>
        <v>39778063</v>
      </c>
      <c r="K8" s="74">
        <f>'Tarap. I'!L15</f>
        <v>49</v>
      </c>
      <c r="L8" s="74">
        <f>'Tarap. I'!M15</f>
        <v>3651284</v>
      </c>
      <c r="M8" s="74">
        <f>'Tarap. I'!N15</f>
        <v>1</v>
      </c>
      <c r="N8" s="74">
        <f>'Tarap. I'!O15</f>
        <v>51727</v>
      </c>
      <c r="O8" s="74">
        <f>'Tarap. I'!P15</f>
        <v>226</v>
      </c>
      <c r="P8" s="74">
        <f>'Tarap. I'!Q15</f>
        <v>16840616</v>
      </c>
      <c r="Q8" s="74">
        <f>'Tarap. I'!R15</f>
        <v>63</v>
      </c>
      <c r="R8" s="74">
        <f>'Tarap. I'!S15</f>
        <v>3258801</v>
      </c>
      <c r="S8" s="74">
        <f>'Tarap. I'!T15</f>
        <v>12</v>
      </c>
      <c r="T8" s="74">
        <f>'Tarap. I'!U15</f>
        <v>240982</v>
      </c>
      <c r="U8" s="74">
        <f>'Tarap. I'!V15</f>
        <v>5931</v>
      </c>
      <c r="V8" s="74">
        <f>'Tarap. I'!W15</f>
        <v>379269528</v>
      </c>
      <c r="W8" s="75"/>
    </row>
    <row r="9" spans="1:23" s="65" customFormat="1" x14ac:dyDescent="0.2">
      <c r="A9" s="76" t="s">
        <v>391</v>
      </c>
      <c r="B9" s="77" t="s">
        <v>392</v>
      </c>
      <c r="C9" s="78">
        <f>Antof.II!D17</f>
        <v>3748</v>
      </c>
      <c r="D9" s="78">
        <f>Antof.II!E17</f>
        <v>279285968</v>
      </c>
      <c r="E9" s="78">
        <f>Antof.II!F17</f>
        <v>5213</v>
      </c>
      <c r="F9" s="78">
        <f>Antof.II!G17</f>
        <v>269652851</v>
      </c>
      <c r="G9" s="78">
        <f>Antof.II!H17</f>
        <v>488</v>
      </c>
      <c r="H9" s="78">
        <f>Antof.II!I17</f>
        <v>36363808</v>
      </c>
      <c r="I9" s="78">
        <f>Antof.II!J17</f>
        <v>921</v>
      </c>
      <c r="J9" s="78">
        <f>Antof.II!K17</f>
        <v>47640567</v>
      </c>
      <c r="K9" s="78">
        <f>Antof.II!L17</f>
        <v>29</v>
      </c>
      <c r="L9" s="78">
        <f>Antof.II!M17</f>
        <v>2160964</v>
      </c>
      <c r="M9" s="78">
        <f>Antof.II!N17</f>
        <v>27</v>
      </c>
      <c r="N9" s="78">
        <f>Antof.II!O17</f>
        <v>1396629</v>
      </c>
      <c r="O9" s="78">
        <f>Antof.II!P17</f>
        <v>302</v>
      </c>
      <c r="P9" s="78">
        <f>Antof.II!Q17</f>
        <v>22503832</v>
      </c>
      <c r="Q9" s="78">
        <f>Antof.II!R17</f>
        <v>58</v>
      </c>
      <c r="R9" s="78">
        <f>Antof.II!S17</f>
        <v>3000166</v>
      </c>
      <c r="S9" s="78">
        <f>Antof.II!T17</f>
        <v>1</v>
      </c>
      <c r="T9" s="78">
        <f>Antof.II!U17</f>
        <v>0</v>
      </c>
      <c r="U9" s="78">
        <f>Antof.II!V17</f>
        <v>10787</v>
      </c>
      <c r="V9" s="78">
        <f>Antof.II!W17</f>
        <v>662004785</v>
      </c>
      <c r="W9" s="79"/>
    </row>
    <row r="10" spans="1:23" s="65" customFormat="1" x14ac:dyDescent="0.2">
      <c r="A10" s="76" t="s">
        <v>393</v>
      </c>
      <c r="B10" s="77" t="s">
        <v>394</v>
      </c>
      <c r="C10" s="78">
        <f>'Atacam. III'!D17</f>
        <v>1570</v>
      </c>
      <c r="D10" s="78">
        <f>'Atacam. III'!E17</f>
        <v>116990120</v>
      </c>
      <c r="E10" s="78">
        <f>'Atacam. III'!F17</f>
        <v>1985</v>
      </c>
      <c r="F10" s="78">
        <f>'Atacam. III'!G17</f>
        <v>102678095</v>
      </c>
      <c r="G10" s="78">
        <f>'Atacam. III'!H17</f>
        <v>695</v>
      </c>
      <c r="H10" s="78">
        <f>'Atacam. III'!I17</f>
        <v>51788620</v>
      </c>
      <c r="I10" s="78">
        <f>'Atacam. III'!J17</f>
        <v>561</v>
      </c>
      <c r="J10" s="78">
        <f>'Atacam. III'!K17</f>
        <v>29018847</v>
      </c>
      <c r="K10" s="78">
        <f>'Atacam. III'!L17</f>
        <v>22</v>
      </c>
      <c r="L10" s="78">
        <f>'Atacam. III'!M17</f>
        <v>1639352</v>
      </c>
      <c r="M10" s="78">
        <f>'Atacam. III'!N17</f>
        <v>2</v>
      </c>
      <c r="N10" s="78">
        <f>'Atacam. III'!O17</f>
        <v>103454</v>
      </c>
      <c r="O10" s="78">
        <f>'Atacam. III'!P17</f>
        <v>232</v>
      </c>
      <c r="P10" s="78">
        <f>'Atacam. III'!Q17</f>
        <v>17287712</v>
      </c>
      <c r="Q10" s="78">
        <f>'Atacam. III'!R17</f>
        <v>25</v>
      </c>
      <c r="R10" s="78">
        <f>'Atacam. III'!S17</f>
        <v>1293175</v>
      </c>
      <c r="S10" s="78">
        <f>'Atacam. III'!T17</f>
        <v>1</v>
      </c>
      <c r="T10" s="78">
        <f>'Atacam. III'!U17</f>
        <v>54434</v>
      </c>
      <c r="U10" s="78">
        <f>'Atacam. III'!V17</f>
        <v>5093</v>
      </c>
      <c r="V10" s="78">
        <f>'Atacam. III'!W17</f>
        <v>320853809</v>
      </c>
      <c r="W10" s="79"/>
    </row>
    <row r="11" spans="1:23" s="65" customFormat="1" x14ac:dyDescent="0.2">
      <c r="A11" s="76" t="s">
        <v>395</v>
      </c>
      <c r="B11" s="77" t="s">
        <v>396</v>
      </c>
      <c r="C11" s="78">
        <f>'Coquimbo.. IV'!D23</f>
        <v>4320</v>
      </c>
      <c r="D11" s="78">
        <f>'Coquimbo.. IV'!E23</f>
        <v>321909120</v>
      </c>
      <c r="E11" s="78">
        <f>'Coquimbo.. IV'!F23</f>
        <v>4718</v>
      </c>
      <c r="F11" s="78">
        <f>'Coquimbo.. IV'!G23</f>
        <v>244047986</v>
      </c>
      <c r="G11" s="78">
        <f>'Coquimbo.. IV'!H23</f>
        <v>2292</v>
      </c>
      <c r="H11" s="78">
        <f>'Coquimbo.. IV'!I23</f>
        <v>170790672</v>
      </c>
      <c r="I11" s="78">
        <f>'Coquimbo.. IV'!J23</f>
        <v>1456</v>
      </c>
      <c r="J11" s="78">
        <f>'Coquimbo.. IV'!K23</f>
        <v>75314512</v>
      </c>
      <c r="K11" s="78">
        <f>'Coquimbo.. IV'!L23</f>
        <v>47</v>
      </c>
      <c r="L11" s="78">
        <f>'Coquimbo.. IV'!M23</f>
        <v>3502252</v>
      </c>
      <c r="M11" s="78">
        <f>'Coquimbo.. IV'!N23</f>
        <v>13</v>
      </c>
      <c r="N11" s="78">
        <f>'Coquimbo.. IV'!O23</f>
        <v>672451</v>
      </c>
      <c r="O11" s="78">
        <f>'Coquimbo.. IV'!P23</f>
        <v>583</v>
      </c>
      <c r="P11" s="78">
        <f>'Coquimbo.. IV'!Q23</f>
        <v>43442828</v>
      </c>
      <c r="Q11" s="78">
        <f>'Coquimbo.. IV'!R23</f>
        <v>188</v>
      </c>
      <c r="R11" s="78">
        <f>'Coquimbo.. IV'!S23</f>
        <v>9724676</v>
      </c>
      <c r="S11" s="78">
        <f>'Coquimbo.. IV'!T23</f>
        <v>27</v>
      </c>
      <c r="T11" s="78">
        <f>'Coquimbo.. IV'!U23</f>
        <v>1103956</v>
      </c>
      <c r="U11" s="78">
        <f>'Coquimbo.. IV'!V23</f>
        <v>13644</v>
      </c>
      <c r="V11" s="78">
        <f>'Coquimbo.. IV'!W23</f>
        <v>870508453</v>
      </c>
      <c r="W11" s="79"/>
    </row>
    <row r="12" spans="1:23" s="65" customFormat="1" x14ac:dyDescent="0.2">
      <c r="A12" s="76" t="s">
        <v>397</v>
      </c>
      <c r="B12" s="77" t="s">
        <v>398</v>
      </c>
      <c r="C12" s="78">
        <f>'Valp. V'!D46</f>
        <v>10155</v>
      </c>
      <c r="D12" s="78">
        <f>'Valp. V'!E46</f>
        <v>756709980</v>
      </c>
      <c r="E12" s="78">
        <f>'Valp. V'!F46</f>
        <v>10250</v>
      </c>
      <c r="F12" s="78">
        <f>'Valp. V'!G46</f>
        <v>530201750</v>
      </c>
      <c r="G12" s="78">
        <f>'Valp. V'!H46</f>
        <v>4197</v>
      </c>
      <c r="H12" s="78">
        <f>'Valp. V'!I46</f>
        <v>312743652</v>
      </c>
      <c r="I12" s="78">
        <f>'Valp. V'!J46</f>
        <v>3691</v>
      </c>
      <c r="J12" s="78">
        <f>'Valp. V'!K46</f>
        <v>190924357</v>
      </c>
      <c r="K12" s="78">
        <f>'Valp. V'!L46</f>
        <v>173</v>
      </c>
      <c r="L12" s="78">
        <f>'Valp. V'!M46</f>
        <v>12891268</v>
      </c>
      <c r="M12" s="78">
        <f>'Valp. V'!N46</f>
        <v>40</v>
      </c>
      <c r="N12" s="78">
        <f>'Valp. V'!O46</f>
        <v>2069080</v>
      </c>
      <c r="O12" s="78">
        <f>'Valp. V'!P46</f>
        <v>1549</v>
      </c>
      <c r="P12" s="78">
        <f>'Valp. V'!Q46</f>
        <v>115425284</v>
      </c>
      <c r="Q12" s="78">
        <f>'Valp. V'!R46</f>
        <v>431</v>
      </c>
      <c r="R12" s="78">
        <f>'Valp. V'!S46</f>
        <v>22294337</v>
      </c>
      <c r="S12" s="78">
        <f>'Valp. V'!T46</f>
        <v>24</v>
      </c>
      <c r="T12" s="78">
        <f>'Valp. V'!U46</f>
        <v>1024818</v>
      </c>
      <c r="U12" s="78">
        <f>'Valp. V'!V46</f>
        <v>30510</v>
      </c>
      <c r="V12" s="78">
        <f>'Valp. V'!W46</f>
        <v>1944284526</v>
      </c>
      <c r="W12" s="79"/>
    </row>
    <row r="13" spans="1:23" s="65" customFormat="1" x14ac:dyDescent="0.2">
      <c r="A13" s="76" t="s">
        <v>399</v>
      </c>
      <c r="B13" s="77" t="s">
        <v>400</v>
      </c>
      <c r="C13" s="78">
        <f>L.B.O´Hig.VI!D41</f>
        <v>7908</v>
      </c>
      <c r="D13" s="78">
        <f>L.B.O´Hig.VI!E41</f>
        <v>589272528</v>
      </c>
      <c r="E13" s="78">
        <f>L.B.O´Hig.VI!F41</f>
        <v>7023</v>
      </c>
      <c r="F13" s="78">
        <f>L.B.O´Hig.VI!G41</f>
        <v>363278721</v>
      </c>
      <c r="G13" s="78">
        <f>L.B.O´Hig.VI!H41</f>
        <v>2983</v>
      </c>
      <c r="H13" s="78">
        <f>L.B.O´Hig.VI!I41</f>
        <v>222281228</v>
      </c>
      <c r="I13" s="78">
        <f>L.B.O´Hig.VI!J41</f>
        <v>1805</v>
      </c>
      <c r="J13" s="78">
        <f>L.B.O´Hig.VI!K41</f>
        <v>93367235</v>
      </c>
      <c r="K13" s="78">
        <f>L.B.O´Hig.VI!L41</f>
        <v>21</v>
      </c>
      <c r="L13" s="78">
        <f>L.B.O´Hig.VI!M41</f>
        <v>1564836</v>
      </c>
      <c r="M13" s="78">
        <f>L.B.O´Hig.VI!N41</f>
        <v>4</v>
      </c>
      <c r="N13" s="78">
        <f>L.B.O´Hig.VI!O41</f>
        <v>206908</v>
      </c>
      <c r="O13" s="78">
        <f>L.B.O´Hig.VI!P41</f>
        <v>783</v>
      </c>
      <c r="P13" s="78">
        <f>L.B.O´Hig.VI!Q41</f>
        <v>58346028</v>
      </c>
      <c r="Q13" s="78">
        <f>L.B.O´Hig.VI!R41</f>
        <v>199</v>
      </c>
      <c r="R13" s="78">
        <f>L.B.O´Hig.VI!S41</f>
        <v>10293673</v>
      </c>
      <c r="S13" s="78">
        <f>L.B.O´Hig.VI!T41</f>
        <v>13</v>
      </c>
      <c r="T13" s="78">
        <f>L.B.O´Hig.VI!U41</f>
        <v>548119</v>
      </c>
      <c r="U13" s="78">
        <f>L.B.O´Hig.VI!V41</f>
        <v>20739</v>
      </c>
      <c r="V13" s="78">
        <f>L.B.O´Hig.VI!W41</f>
        <v>1339159276</v>
      </c>
      <c r="W13" s="79"/>
    </row>
    <row r="14" spans="1:23" s="65" customFormat="1" x14ac:dyDescent="0.2">
      <c r="A14" s="76" t="s">
        <v>401</v>
      </c>
      <c r="B14" s="77" t="s">
        <v>402</v>
      </c>
      <c r="C14" s="78">
        <f>Mau.VII!D38</f>
        <v>11391</v>
      </c>
      <c r="D14" s="78">
        <f>Mau.VII!E38</f>
        <v>848811756</v>
      </c>
      <c r="E14" s="78">
        <f>Mau.VII!F38</f>
        <v>9502</v>
      </c>
      <c r="F14" s="78">
        <f>Mau.VII!G38</f>
        <v>491509954</v>
      </c>
      <c r="G14" s="78">
        <f>Mau.VII!H38</f>
        <v>3477</v>
      </c>
      <c r="H14" s="78">
        <f>Mau.VII!I38</f>
        <v>259092132</v>
      </c>
      <c r="I14" s="78">
        <f>Mau.VII!J38</f>
        <v>2268</v>
      </c>
      <c r="J14" s="78">
        <f>Mau.VII!K38</f>
        <v>117316836</v>
      </c>
      <c r="K14" s="78">
        <f>Mau.VII!L38</f>
        <v>80</v>
      </c>
      <c r="L14" s="78">
        <f>Mau.VII!M38</f>
        <v>5961280</v>
      </c>
      <c r="M14" s="78">
        <f>Mau.VII!N38</f>
        <v>14</v>
      </c>
      <c r="N14" s="78">
        <f>Mau.VII!O38</f>
        <v>724178</v>
      </c>
      <c r="O14" s="78">
        <f>Mau.VII!P38</f>
        <v>1106</v>
      </c>
      <c r="P14" s="78">
        <f>Mau.VII!Q38</f>
        <v>82414696</v>
      </c>
      <c r="Q14" s="78">
        <f>Mau.VII!R38</f>
        <v>328</v>
      </c>
      <c r="R14" s="78">
        <f>Mau.VII!S38</f>
        <v>16966456</v>
      </c>
      <c r="S14" s="78">
        <f>Mau.VII!T38</f>
        <v>19</v>
      </c>
      <c r="T14" s="78">
        <f>Mau.VII!U38</f>
        <v>849751</v>
      </c>
      <c r="U14" s="78">
        <f>Mau.VII!V38</f>
        <v>28185</v>
      </c>
      <c r="V14" s="78">
        <f>Mau.VII!W38</f>
        <v>1823647039</v>
      </c>
      <c r="W14" s="79"/>
    </row>
    <row r="15" spans="1:23" s="65" customFormat="1" x14ac:dyDescent="0.2">
      <c r="A15" s="76" t="s">
        <v>403</v>
      </c>
      <c r="B15" s="77" t="s">
        <v>404</v>
      </c>
      <c r="C15" s="78">
        <f>'Bio. VIII'!D41</f>
        <v>9818</v>
      </c>
      <c r="D15" s="78">
        <f>'Bio. VIII'!E41</f>
        <v>731598088</v>
      </c>
      <c r="E15" s="78">
        <f>'Bio. VIII'!F41</f>
        <v>11318</v>
      </c>
      <c r="F15" s="78">
        <f>'Bio. VIII'!G41</f>
        <v>585446186</v>
      </c>
      <c r="G15" s="78">
        <f>'Bio. VIII'!H41</f>
        <v>4616</v>
      </c>
      <c r="H15" s="78">
        <f>'Bio. VIII'!I41</f>
        <v>343965856</v>
      </c>
      <c r="I15" s="78">
        <f>'Bio. VIII'!J41</f>
        <v>3004</v>
      </c>
      <c r="J15" s="78">
        <f>'Bio. VIII'!K41</f>
        <v>155387908</v>
      </c>
      <c r="K15" s="78">
        <f>'Bio. VIII'!L41</f>
        <v>271</v>
      </c>
      <c r="L15" s="78">
        <f>'Bio. VIII'!M41</f>
        <v>20193836</v>
      </c>
      <c r="M15" s="78">
        <f>'Bio. VIII'!N41</f>
        <v>26</v>
      </c>
      <c r="N15" s="78">
        <f>'Bio. VIII'!O41</f>
        <v>1344902</v>
      </c>
      <c r="O15" s="78">
        <f>'Bio. VIII'!P41</f>
        <v>1001</v>
      </c>
      <c r="P15" s="78">
        <f>'Bio. VIII'!Q41</f>
        <v>74590516</v>
      </c>
      <c r="Q15" s="78">
        <f>'Bio. VIII'!R41</f>
        <v>313</v>
      </c>
      <c r="R15" s="78">
        <f>'Bio. VIII'!S41</f>
        <v>16190551</v>
      </c>
      <c r="S15" s="78">
        <f>'Bio. VIII'!T41</f>
        <v>14</v>
      </c>
      <c r="T15" s="78">
        <f>'Bio. VIII'!U41</f>
        <v>527700</v>
      </c>
      <c r="U15" s="78">
        <f>'Bio. VIII'!V41</f>
        <v>30381</v>
      </c>
      <c r="V15" s="78">
        <f>'Bio. VIII'!W41</f>
        <v>1929245543</v>
      </c>
      <c r="W15" s="79"/>
    </row>
    <row r="16" spans="1:23" s="65" customFormat="1" x14ac:dyDescent="0.2">
      <c r="A16" s="76" t="s">
        <v>405</v>
      </c>
      <c r="B16" s="77" t="s">
        <v>406</v>
      </c>
      <c r="C16" s="78">
        <f>'Arauc. IX'!D40</f>
        <v>6193</v>
      </c>
      <c r="D16" s="78">
        <f>'Arauc. IX'!E40</f>
        <v>461477588</v>
      </c>
      <c r="E16" s="78">
        <f>'Arauc. IX'!F40</f>
        <v>6484</v>
      </c>
      <c r="F16" s="78">
        <f>'Arauc. IX'!G40</f>
        <v>335397868</v>
      </c>
      <c r="G16" s="78">
        <f>'Arauc. IX'!H40</f>
        <v>2548</v>
      </c>
      <c r="H16" s="78">
        <f>'Arauc. IX'!I40</f>
        <v>189866768</v>
      </c>
      <c r="I16" s="78">
        <f>'Arauc. IX'!J40</f>
        <v>2123</v>
      </c>
      <c r="J16" s="78">
        <f>'Arauc. IX'!K40</f>
        <v>109816421</v>
      </c>
      <c r="K16" s="78">
        <f>'Arauc. IX'!L40</f>
        <v>131</v>
      </c>
      <c r="L16" s="78">
        <f>'Arauc. IX'!M40</f>
        <v>9761596</v>
      </c>
      <c r="M16" s="78">
        <f>'Arauc. IX'!N40</f>
        <v>6</v>
      </c>
      <c r="N16" s="78">
        <f>'Arauc. IX'!O40</f>
        <v>310362</v>
      </c>
      <c r="O16" s="78">
        <f>'Arauc. IX'!P40</f>
        <v>1268</v>
      </c>
      <c r="P16" s="78">
        <f>'Arauc. IX'!Q40</f>
        <v>94486288</v>
      </c>
      <c r="Q16" s="78">
        <f>'Arauc. IX'!R40</f>
        <v>400</v>
      </c>
      <c r="R16" s="78">
        <f>'Arauc. IX'!S40</f>
        <v>20690800</v>
      </c>
      <c r="S16" s="78">
        <f>'Arauc. IX'!T40</f>
        <v>9</v>
      </c>
      <c r="T16" s="78">
        <f>'Arauc. IX'!U40</f>
        <v>149032</v>
      </c>
      <c r="U16" s="78">
        <f>'Arauc. IX'!V40</f>
        <v>19162</v>
      </c>
      <c r="V16" s="78">
        <f>'Arauc. IX'!W40</f>
        <v>1221956723</v>
      </c>
      <c r="W16" s="79"/>
    </row>
    <row r="17" spans="1:25" s="65" customFormat="1" x14ac:dyDescent="0.2">
      <c r="A17" s="76" t="s">
        <v>407</v>
      </c>
      <c r="B17" s="77" t="s">
        <v>408</v>
      </c>
      <c r="C17" s="78">
        <f>'L.Lagos X'!D38</f>
        <v>6475</v>
      </c>
      <c r="D17" s="78">
        <f>'L.Lagos X'!E38</f>
        <v>482491100</v>
      </c>
      <c r="E17" s="78">
        <f>'L.Lagos X'!F38</f>
        <v>8455</v>
      </c>
      <c r="F17" s="78">
        <f>'L.Lagos X'!G38</f>
        <v>437351785</v>
      </c>
      <c r="G17" s="78">
        <f>'L.Lagos X'!H38</f>
        <v>2754</v>
      </c>
      <c r="H17" s="78">
        <f>'L.Lagos X'!I38</f>
        <v>205217064</v>
      </c>
      <c r="I17" s="78">
        <f>'L.Lagos X'!J38</f>
        <v>2252</v>
      </c>
      <c r="J17" s="78">
        <f>'L.Lagos X'!K38</f>
        <v>116489204</v>
      </c>
      <c r="K17" s="78">
        <f>'L.Lagos X'!L38</f>
        <v>16</v>
      </c>
      <c r="L17" s="78">
        <f>'L.Lagos X'!M38</f>
        <v>1192256</v>
      </c>
      <c r="M17" s="78">
        <f>'L.Lagos X'!N38</f>
        <v>1</v>
      </c>
      <c r="N17" s="78">
        <f>'L.Lagos X'!O38</f>
        <v>51727</v>
      </c>
      <c r="O17" s="78">
        <f>'L.Lagos X'!P38</f>
        <v>887</v>
      </c>
      <c r="P17" s="78">
        <f>'L.Lagos X'!Q38</f>
        <v>66095692</v>
      </c>
      <c r="Q17" s="78">
        <f>'L.Lagos X'!R38</f>
        <v>178</v>
      </c>
      <c r="R17" s="78">
        <f>'L.Lagos X'!S38</f>
        <v>9207406</v>
      </c>
      <c r="S17" s="78">
        <f>'L.Lagos X'!T38</f>
        <v>1</v>
      </c>
      <c r="T17" s="78">
        <f>'L.Lagos X'!U38</f>
        <v>0</v>
      </c>
      <c r="U17" s="78">
        <f>'L.Lagos X'!V38</f>
        <v>21019</v>
      </c>
      <c r="V17" s="78">
        <f>'L.Lagos X'!W38</f>
        <v>1318096234</v>
      </c>
      <c r="W17" s="79"/>
    </row>
    <row r="18" spans="1:25" s="65" customFormat="1" x14ac:dyDescent="0.2">
      <c r="A18" s="76" t="s">
        <v>409</v>
      </c>
      <c r="B18" s="77" t="s">
        <v>410</v>
      </c>
      <c r="C18" s="78">
        <f>'Aisén XI'!D18</f>
        <v>826</v>
      </c>
      <c r="D18" s="78">
        <f>'Aisén XI'!E18</f>
        <v>61550216</v>
      </c>
      <c r="E18" s="78">
        <f>'Aisén XI'!F18</f>
        <v>1259</v>
      </c>
      <c r="F18" s="78">
        <f>'Aisén XI'!G18</f>
        <v>65124293</v>
      </c>
      <c r="G18" s="78">
        <f>'Aisén XI'!H18</f>
        <v>0</v>
      </c>
      <c r="H18" s="78">
        <f>'Aisén XI'!I18</f>
        <v>0</v>
      </c>
      <c r="I18" s="78">
        <f>'Aisén XI'!J18</f>
        <v>0</v>
      </c>
      <c r="J18" s="78">
        <f>'Aisén XI'!K18</f>
        <v>0</v>
      </c>
      <c r="K18" s="78">
        <f>'Aisén XI'!L18</f>
        <v>0</v>
      </c>
      <c r="L18" s="78">
        <f>'Aisén XI'!M18</f>
        <v>0</v>
      </c>
      <c r="M18" s="78">
        <f>'Aisén XI'!N18</f>
        <v>0</v>
      </c>
      <c r="N18" s="78">
        <f>'Aisén XI'!O18</f>
        <v>0</v>
      </c>
      <c r="O18" s="78">
        <f>'Aisén XI'!P18</f>
        <v>147</v>
      </c>
      <c r="P18" s="78">
        <f>'Aisén XI'!Q18</f>
        <v>10953852</v>
      </c>
      <c r="Q18" s="78">
        <f>'Aisén XI'!R18</f>
        <v>50</v>
      </c>
      <c r="R18" s="78">
        <f>'Aisén XI'!S18</f>
        <v>2586350</v>
      </c>
      <c r="S18" s="78">
        <f>'Aisén XI'!T18</f>
        <v>0</v>
      </c>
      <c r="T18" s="78">
        <f>'Aisén XI'!U18</f>
        <v>0</v>
      </c>
      <c r="U18" s="78">
        <f>'Aisén XI'!V18</f>
        <v>2282</v>
      </c>
      <c r="V18" s="78">
        <f>'Aisén XI'!W18</f>
        <v>140214711</v>
      </c>
      <c r="W18" s="79"/>
    </row>
    <row r="19" spans="1:25" s="65" customFormat="1" x14ac:dyDescent="0.2">
      <c r="A19" s="76" t="s">
        <v>411</v>
      </c>
      <c r="B19" s="77" t="s">
        <v>412</v>
      </c>
      <c r="C19" s="78">
        <f>'Mag y Ant XII'!D18</f>
        <v>806</v>
      </c>
      <c r="D19" s="78">
        <f>'Mag y Ant XII'!E18</f>
        <v>60059896</v>
      </c>
      <c r="E19" s="78">
        <f>'Mag y Ant XII'!F18</f>
        <v>1962</v>
      </c>
      <c r="F19" s="78">
        <f>'Mag y Ant XII'!G18</f>
        <v>101488374</v>
      </c>
      <c r="G19" s="78">
        <f>'Mag y Ant XII'!H18</f>
        <v>225</v>
      </c>
      <c r="H19" s="78">
        <f>'Mag y Ant XII'!I18</f>
        <v>16766100</v>
      </c>
      <c r="I19" s="78">
        <f>'Mag y Ant XII'!J18</f>
        <v>318</v>
      </c>
      <c r="J19" s="78">
        <f>'Mag y Ant XII'!K18</f>
        <v>16449186</v>
      </c>
      <c r="K19" s="78">
        <f>'Mag y Ant XII'!L18</f>
        <v>28</v>
      </c>
      <c r="L19" s="78">
        <f>'Mag y Ant XII'!M18</f>
        <v>2086448</v>
      </c>
      <c r="M19" s="78">
        <f>'Mag y Ant XII'!N18</f>
        <v>29</v>
      </c>
      <c r="N19" s="78">
        <f>'Mag y Ant XII'!O18</f>
        <v>1500083</v>
      </c>
      <c r="O19" s="78">
        <f>'Mag y Ant XII'!P18</f>
        <v>98</v>
      </c>
      <c r="P19" s="78">
        <f>'Mag y Ant XII'!Q18</f>
        <v>7302568</v>
      </c>
      <c r="Q19" s="78">
        <f>'Mag y Ant XII'!R18</f>
        <v>35</v>
      </c>
      <c r="R19" s="78">
        <f>'Mag y Ant XII'!S18</f>
        <v>1810445</v>
      </c>
      <c r="S19" s="78">
        <f>'Mag y Ant XII'!T18</f>
        <v>3</v>
      </c>
      <c r="T19" s="78">
        <f>'Mag y Ant XII'!U18</f>
        <v>86079</v>
      </c>
      <c r="U19" s="78">
        <f>'Mag y Ant XII'!V18</f>
        <v>3504</v>
      </c>
      <c r="V19" s="78">
        <f>'Mag y Ant XII'!W18</f>
        <v>207549179</v>
      </c>
      <c r="W19" s="79"/>
    </row>
    <row r="20" spans="1:25" s="65" customFormat="1" x14ac:dyDescent="0.2">
      <c r="A20" s="76" t="s">
        <v>413</v>
      </c>
      <c r="B20" s="80" t="s">
        <v>414</v>
      </c>
      <c r="C20" s="81">
        <f>'Metrop XIII'!D60</f>
        <v>20959</v>
      </c>
      <c r="D20" s="81">
        <f>'Metrop XIII'!E60</f>
        <v>1561780844</v>
      </c>
      <c r="E20" s="81">
        <f>'Metrop XIII'!F60</f>
        <v>22373</v>
      </c>
      <c r="F20" s="81">
        <f>'Metrop XIII'!G60</f>
        <v>1157288171</v>
      </c>
      <c r="G20" s="81">
        <f>'Metrop XIII'!H60</f>
        <v>13748</v>
      </c>
      <c r="H20" s="81">
        <f>'Metrop XIII'!I60</f>
        <v>1024445968</v>
      </c>
      <c r="I20" s="81">
        <f>'Metrop XIII'!J60</f>
        <v>12736</v>
      </c>
      <c r="J20" s="81">
        <f>'Metrop XIII'!K60</f>
        <v>658795072</v>
      </c>
      <c r="K20" s="81">
        <f>'Metrop XIII'!L60</f>
        <v>207</v>
      </c>
      <c r="L20" s="81">
        <f>'Metrop XIII'!M60</f>
        <v>15424812</v>
      </c>
      <c r="M20" s="81">
        <f>'Metrop XIII'!N60</f>
        <v>55</v>
      </c>
      <c r="N20" s="81">
        <f>'Metrop XIII'!O60</f>
        <v>2844985</v>
      </c>
      <c r="O20" s="81">
        <f>'Metrop XIII'!P60</f>
        <v>4576</v>
      </c>
      <c r="P20" s="81">
        <f>'Metrop XIII'!Q60</f>
        <v>340985216</v>
      </c>
      <c r="Q20" s="81">
        <f>'Metrop XIII'!R60</f>
        <v>1358</v>
      </c>
      <c r="R20" s="81">
        <f>'Metrop XIII'!S60</f>
        <v>70245266</v>
      </c>
      <c r="S20" s="81">
        <f>'Metrop XIII'!T60</f>
        <v>169</v>
      </c>
      <c r="T20" s="81">
        <f>'Metrop XIII'!U60</f>
        <v>5086434</v>
      </c>
      <c r="U20" s="81">
        <f>'Metrop XIII'!V60</f>
        <v>76181</v>
      </c>
      <c r="V20" s="81">
        <f>'Metrop XIII'!W60</f>
        <v>4836896768</v>
      </c>
      <c r="W20" s="79"/>
    </row>
    <row r="21" spans="1:25" s="65" customFormat="1" x14ac:dyDescent="0.2">
      <c r="A21" s="76" t="s">
        <v>415</v>
      </c>
      <c r="B21" s="77" t="s">
        <v>416</v>
      </c>
      <c r="C21" s="78">
        <f>'L.Ríos. XIV'!D20</f>
        <v>3124</v>
      </c>
      <c r="D21" s="78">
        <f>'L.Ríos. XIV'!E20</f>
        <v>232787984</v>
      </c>
      <c r="E21" s="78">
        <f>'L.Ríos. XIV'!F20</f>
        <v>3362</v>
      </c>
      <c r="F21" s="78">
        <f>'L.Ríos. XIV'!G20</f>
        <v>173906174</v>
      </c>
      <c r="G21" s="78">
        <f>'L.Ríos. XIV'!H20</f>
        <v>1233</v>
      </c>
      <c r="H21" s="78">
        <f>'L.Ríos. XIV'!I20</f>
        <v>91878228</v>
      </c>
      <c r="I21" s="78">
        <f>'L.Ríos. XIV'!J20</f>
        <v>932</v>
      </c>
      <c r="J21" s="78">
        <f>'L.Ríos. XIV'!K20</f>
        <v>48209564</v>
      </c>
      <c r="K21" s="78">
        <f>'L.Ríos. XIV'!L20</f>
        <v>31</v>
      </c>
      <c r="L21" s="78">
        <f>'L.Ríos. XIV'!M20</f>
        <v>2309996</v>
      </c>
      <c r="M21" s="78">
        <f>'L.Ríos. XIV'!N20</f>
        <v>2</v>
      </c>
      <c r="N21" s="78">
        <f>'L.Ríos. XIV'!O20</f>
        <v>103454</v>
      </c>
      <c r="O21" s="78">
        <f>'L.Ríos. XIV'!P20</f>
        <v>389</v>
      </c>
      <c r="P21" s="78">
        <f>'L.Ríos. XIV'!Q20</f>
        <v>28986724</v>
      </c>
      <c r="Q21" s="78">
        <f>'L.Ríos. XIV'!R20</f>
        <v>150</v>
      </c>
      <c r="R21" s="78">
        <f>'L.Ríos. XIV'!S20</f>
        <v>7759050</v>
      </c>
      <c r="S21" s="78">
        <f>'L.Ríos. XIV'!T20</f>
        <v>4</v>
      </c>
      <c r="T21" s="78">
        <f>'L.Ríos. XIV'!U20</f>
        <v>172158</v>
      </c>
      <c r="U21" s="78">
        <f>'L.Ríos. XIV'!V20</f>
        <v>9227</v>
      </c>
      <c r="V21" s="78">
        <f>'L.Ríos. XIV'!W20</f>
        <v>586113332</v>
      </c>
      <c r="W21" s="79"/>
    </row>
    <row r="22" spans="1:25" x14ac:dyDescent="0.2">
      <c r="A22" s="76" t="s">
        <v>417</v>
      </c>
      <c r="B22" s="77" t="s">
        <v>418</v>
      </c>
      <c r="C22" s="82">
        <f>'Arica y Par. XV'!D12</f>
        <v>81</v>
      </c>
      <c r="D22" s="82">
        <f>'Arica y Par. XV'!E12</f>
        <v>6035796</v>
      </c>
      <c r="E22" s="82">
        <f>'Arica y Par. XV'!F12</f>
        <v>25</v>
      </c>
      <c r="F22" s="82">
        <f>'Arica y Par. XV'!G12</f>
        <v>1293175</v>
      </c>
      <c r="G22" s="82">
        <f>'Arica y Par. XV'!H12</f>
        <v>549</v>
      </c>
      <c r="H22" s="82">
        <f>'Arica y Par. XV'!I12</f>
        <v>40909284</v>
      </c>
      <c r="I22" s="82">
        <f>'Arica y Par. XV'!J12</f>
        <v>474</v>
      </c>
      <c r="J22" s="82">
        <f>'Arica y Par. XV'!K12</f>
        <v>24518598</v>
      </c>
      <c r="K22" s="82">
        <f>'Arica y Par. XV'!L12</f>
        <v>25</v>
      </c>
      <c r="L22" s="82">
        <f>'Arica y Par. XV'!M12</f>
        <v>1862900</v>
      </c>
      <c r="M22" s="82">
        <f>'Arica y Par. XV'!N12</f>
        <v>3</v>
      </c>
      <c r="N22" s="82">
        <f>'Arica y Par. XV'!O12</f>
        <v>155181</v>
      </c>
      <c r="O22" s="82">
        <f>'Arica y Par. XV'!P12</f>
        <v>0</v>
      </c>
      <c r="P22" s="82">
        <f>'Arica y Par. XV'!Q12</f>
        <v>0</v>
      </c>
      <c r="Q22" s="82">
        <f>'Arica y Par. XV'!R12</f>
        <v>0</v>
      </c>
      <c r="R22" s="82">
        <f>'Arica y Par. XV'!S12</f>
        <v>0</v>
      </c>
      <c r="S22" s="82">
        <f>'Arica y Par. XV'!T12</f>
        <v>1</v>
      </c>
      <c r="T22" s="82">
        <f>'Arica y Par. XV'!U12</f>
        <v>51727</v>
      </c>
      <c r="U22" s="82">
        <f>'Arica y Par. XV'!V12</f>
        <v>1158</v>
      </c>
      <c r="V22" s="82">
        <f>'Arica y Par. XV'!W12</f>
        <v>74826661</v>
      </c>
    </row>
    <row r="23" spans="1:25" x14ac:dyDescent="0.2">
      <c r="A23" s="83" t="s">
        <v>419</v>
      </c>
      <c r="B23" s="80" t="s">
        <v>420</v>
      </c>
      <c r="C23" s="84">
        <f>'Ñuble XVI'!D29</f>
        <v>4487</v>
      </c>
      <c r="D23" s="84">
        <f>'Ñuble XVI'!E29</f>
        <v>334353292</v>
      </c>
      <c r="E23" s="84">
        <f>'Ñuble XVI'!F29</f>
        <v>4623</v>
      </c>
      <c r="F23" s="84">
        <f>'Ñuble XVI'!G29</f>
        <v>239133921</v>
      </c>
      <c r="G23" s="84">
        <f>'Ñuble XVI'!H29</f>
        <v>1705</v>
      </c>
      <c r="H23" s="84">
        <f>'Ñuble XVI'!I29</f>
        <v>127049780</v>
      </c>
      <c r="I23" s="84">
        <f>'Ñuble XVI'!J29</f>
        <v>1103</v>
      </c>
      <c r="J23" s="84">
        <f>'Ñuble XVI'!K29</f>
        <v>57054881</v>
      </c>
      <c r="K23" s="84">
        <f>'Ñuble XVI'!L29</f>
        <v>68</v>
      </c>
      <c r="L23" s="84">
        <f>'Ñuble XVI'!M29</f>
        <v>5067088</v>
      </c>
      <c r="M23" s="84">
        <f>'Ñuble XVI'!N29</f>
        <v>15</v>
      </c>
      <c r="N23" s="84">
        <f>'Ñuble XVI'!O29</f>
        <v>775905</v>
      </c>
      <c r="O23" s="84">
        <f>'Ñuble XVI'!P29</f>
        <v>488</v>
      </c>
      <c r="P23" s="84">
        <f>'Ñuble XVI'!Q29</f>
        <v>36363808</v>
      </c>
      <c r="Q23" s="84">
        <f>'Ñuble XVI'!R29</f>
        <v>166</v>
      </c>
      <c r="R23" s="84">
        <f>'Ñuble XVI'!S29</f>
        <v>8586682</v>
      </c>
      <c r="S23" s="84">
        <f>'Ñuble XVI'!T29</f>
        <v>6</v>
      </c>
      <c r="T23" s="84">
        <f>'Ñuble XVI'!U29</f>
        <v>217736</v>
      </c>
      <c r="U23" s="84">
        <f>'Ñuble XVI'!V29</f>
        <v>12661</v>
      </c>
      <c r="V23" s="84">
        <f>'Ñuble XVI'!W29</f>
        <v>808603093</v>
      </c>
    </row>
    <row r="24" spans="1:25" s="65" customFormat="1" ht="26.25" customHeight="1" x14ac:dyDescent="0.2">
      <c r="A24" s="193" t="s">
        <v>366</v>
      </c>
      <c r="B24" s="193"/>
      <c r="C24" s="85">
        <f>SUM(C8:C23)</f>
        <v>93814</v>
      </c>
      <c r="D24" s="86">
        <f t="shared" ref="D24:V24" si="0">SUM(D8:D23)</f>
        <v>6990644024</v>
      </c>
      <c r="E24" s="86">
        <f t="shared" si="0"/>
        <v>100441</v>
      </c>
      <c r="F24" s="86">
        <f t="shared" si="0"/>
        <v>5195511607</v>
      </c>
      <c r="G24" s="86">
        <f t="shared" si="0"/>
        <v>42479</v>
      </c>
      <c r="H24" s="86">
        <f t="shared" si="0"/>
        <v>3165365164</v>
      </c>
      <c r="I24" s="86">
        <f t="shared" si="0"/>
        <v>34413</v>
      </c>
      <c r="J24" s="86">
        <f t="shared" si="0"/>
        <v>1780081251</v>
      </c>
      <c r="K24" s="86">
        <f t="shared" si="0"/>
        <v>1198</v>
      </c>
      <c r="L24" s="86">
        <f t="shared" si="0"/>
        <v>89270168</v>
      </c>
      <c r="M24" s="86">
        <f t="shared" si="0"/>
        <v>238</v>
      </c>
      <c r="N24" s="86">
        <f t="shared" si="0"/>
        <v>12311026</v>
      </c>
      <c r="O24" s="86">
        <f t="shared" si="0"/>
        <v>13635</v>
      </c>
      <c r="P24" s="86">
        <f t="shared" si="0"/>
        <v>1016025660</v>
      </c>
      <c r="Q24" s="86">
        <f t="shared" si="0"/>
        <v>3942</v>
      </c>
      <c r="R24" s="86">
        <f t="shared" si="0"/>
        <v>203907834</v>
      </c>
      <c r="S24" s="86">
        <f t="shared" si="0"/>
        <v>304</v>
      </c>
      <c r="T24" s="86">
        <f t="shared" si="0"/>
        <v>10112926</v>
      </c>
      <c r="U24" s="86">
        <f t="shared" si="0"/>
        <v>290464</v>
      </c>
      <c r="V24" s="86">
        <f t="shared" si="0"/>
        <v>18463229660</v>
      </c>
      <c r="W24" s="75"/>
    </row>
    <row r="25" spans="1:25" x14ac:dyDescent="0.2">
      <c r="E25" s="37">
        <f>D24+F24+H24+J24+L24+N24+P24+R24+T24</f>
        <v>18463229660</v>
      </c>
    </row>
    <row r="26" spans="1:25" x14ac:dyDescent="0.2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V26" s="37"/>
    </row>
    <row r="27" spans="1:25" x14ac:dyDescent="0.2">
      <c r="C27" s="64"/>
      <c r="D27" s="49"/>
      <c r="E27" s="49"/>
      <c r="F27" s="64"/>
      <c r="H27" s="64"/>
      <c r="I27" s="49"/>
      <c r="J27" s="49"/>
      <c r="K27" s="64"/>
      <c r="L27" s="49"/>
      <c r="M27" s="49"/>
      <c r="N27" s="64"/>
      <c r="O27" s="64"/>
      <c r="P27" s="49"/>
      <c r="Q27" s="49"/>
      <c r="R27" s="49"/>
      <c r="S27" s="64"/>
      <c r="T27" s="64"/>
      <c r="U27" s="49"/>
      <c r="V27" s="49"/>
      <c r="X27" s="65"/>
    </row>
    <row r="28" spans="1:25" x14ac:dyDescent="0.2">
      <c r="C28" s="64"/>
      <c r="D28" s="49"/>
      <c r="E28" s="64"/>
      <c r="F28" s="49"/>
      <c r="G28" s="64"/>
      <c r="H28" s="49"/>
      <c r="I28" s="64"/>
      <c r="J28" s="49"/>
      <c r="K28" s="64"/>
      <c r="L28" s="49"/>
      <c r="M28" s="64"/>
      <c r="N28" s="49"/>
      <c r="O28" s="64"/>
      <c r="P28" s="49"/>
      <c r="Q28" s="64"/>
      <c r="R28" s="49"/>
      <c r="S28" s="64"/>
      <c r="T28" s="64"/>
      <c r="Y28" s="65"/>
    </row>
    <row r="29" spans="1:25" x14ac:dyDescent="0.2">
      <c r="C29" s="87"/>
      <c r="D29" s="87"/>
      <c r="E29" s="65"/>
      <c r="F29" s="65"/>
      <c r="G29" s="87"/>
      <c r="H29" s="87"/>
      <c r="I29" s="87"/>
      <c r="S29" s="64"/>
      <c r="T29" s="64"/>
      <c r="U29" s="173" t="s">
        <v>452</v>
      </c>
      <c r="V29" s="174">
        <f>Antof.II!W17+'Atacam. III'!W17+'Coquimbo.. IV'!W23+'Valp. V'!W46+L.B.O´Hig.VI!W41+Mau.VII!W38+'Bio. VIII'!W41+'Arauc. IX'!W40+'L.Lagos X'!W38+'Aisén XI'!W18+'Mag y Ant XII'!W18+'Metrop XIII'!W60+'L.Ríos. XIV'!W20+'Arica y Par. XV'!W12+'Ñuble XVI'!W29+'Tarap. I'!W15</f>
        <v>18463229660</v>
      </c>
      <c r="Y29" s="65"/>
    </row>
    <row r="30" spans="1:25" x14ac:dyDescent="0.2">
      <c r="C30" s="64"/>
      <c r="D30" s="64"/>
      <c r="E30" s="37"/>
      <c r="F30" s="37"/>
      <c r="G30" s="88"/>
      <c r="H30" s="1"/>
      <c r="I30" s="88"/>
      <c r="J30" s="1"/>
      <c r="K30" s="37"/>
      <c r="M30" s="64"/>
      <c r="O30" s="88"/>
      <c r="Q30" s="88"/>
      <c r="R30" s="1"/>
      <c r="S30" s="64"/>
      <c r="T30" s="49"/>
      <c r="U30" s="89"/>
      <c r="Y30" s="65"/>
    </row>
    <row r="31" spans="1:25" hidden="1" x14ac:dyDescent="0.2">
      <c r="C31" s="37"/>
      <c r="E31" s="37"/>
      <c r="G31" s="37"/>
      <c r="I31" s="37"/>
      <c r="O31" s="37"/>
      <c r="P31" s="37"/>
      <c r="T31">
        <v>342</v>
      </c>
      <c r="U31">
        <v>12305372</v>
      </c>
      <c r="V31" s="64"/>
      <c r="Y31" s="65"/>
    </row>
    <row r="32" spans="1:25" hidden="1" x14ac:dyDescent="0.2">
      <c r="T32">
        <v>115</v>
      </c>
      <c r="U32">
        <v>4854275</v>
      </c>
    </row>
    <row r="33" spans="3:24" hidden="1" x14ac:dyDescent="0.2">
      <c r="C33" s="37"/>
      <c r="S33" s="49"/>
      <c r="T33">
        <v>19</v>
      </c>
      <c r="U33">
        <v>915662</v>
      </c>
      <c r="V33" s="64"/>
    </row>
    <row r="34" spans="3:24" hidden="1" x14ac:dyDescent="0.2">
      <c r="S34" s="49"/>
      <c r="T34">
        <v>32</v>
      </c>
      <c r="U34">
        <v>499115</v>
      </c>
      <c r="X34" s="49"/>
    </row>
    <row r="35" spans="3:24" hidden="1" x14ac:dyDescent="0.2">
      <c r="T35" s="65"/>
      <c r="V35" s="64"/>
    </row>
    <row r="36" spans="3:24" hidden="1" x14ac:dyDescent="0.2">
      <c r="T36" s="90">
        <f>SUM(T31:T35)</f>
        <v>508</v>
      </c>
      <c r="U36" s="49">
        <f>SUM(U30:U35)</f>
        <v>18574424</v>
      </c>
    </row>
    <row r="37" spans="3:24" hidden="1" x14ac:dyDescent="0.2"/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rintOptions horizontalCentered="1"/>
  <pageMargins left="1.1812499999999999" right="0.59027777777777801" top="0.98402777777777795" bottom="0.98402777777777795" header="0" footer="0.51180555555555496"/>
  <pageSetup paperSize="5" scale="4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zoomScale="85" zoomScaleNormal="85" workbookViewId="0">
      <selection activeCell="B3" sqref="B1:AJ1048576"/>
    </sheetView>
  </sheetViews>
  <sheetFormatPr baseColWidth="10" defaultColWidth="9.140625" defaultRowHeight="12.75" x14ac:dyDescent="0.2"/>
  <cols>
    <col min="1" max="1" width="9.5703125" style="14" customWidth="1"/>
    <col min="2" max="2" width="14.7109375" style="14" customWidth="1"/>
    <col min="3" max="3" width="14.140625" style="14" customWidth="1"/>
    <col min="4" max="14" width="12.5703125" customWidth="1"/>
    <col min="15" max="15" width="12.42578125" customWidth="1"/>
    <col min="16" max="16" width="12.85546875" customWidth="1"/>
    <col min="17" max="21" width="12.42578125" customWidth="1"/>
    <col min="22" max="23" width="17.42578125" customWidth="1"/>
    <col min="24" max="24" width="14.7109375" customWidth="1"/>
    <col min="25" max="32" width="10.7109375" customWidth="1"/>
    <col min="33" max="33" width="12.85546875" customWidth="1"/>
    <col min="34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3" ht="18" x14ac:dyDescent="0.25">
      <c r="A4" s="194" t="s">
        <v>361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3" s="16" customFormat="1" ht="15.75" customHeight="1" x14ac:dyDescent="0.2">
      <c r="A6" s="198" t="s">
        <v>362</v>
      </c>
      <c r="B6" s="15"/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99" customHeight="1" x14ac:dyDescent="0.2">
      <c r="A7" s="198"/>
      <c r="B7" s="17" t="s">
        <v>365</v>
      </c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18" t="s">
        <v>12</v>
      </c>
      <c r="U7" s="18" t="s">
        <v>13</v>
      </c>
      <c r="V7" s="19" t="s">
        <v>14</v>
      </c>
      <c r="W7" s="20" t="s">
        <v>15</v>
      </c>
    </row>
    <row r="8" spans="1:33" s="21" customFormat="1" x14ac:dyDescent="0.2">
      <c r="A8" s="22">
        <v>1201</v>
      </c>
      <c r="B8" s="11">
        <v>1101</v>
      </c>
      <c r="C8" s="1" t="s">
        <v>18</v>
      </c>
      <c r="D8" s="23">
        <f>VLOOKUP($B8,Total!$A$4:$V$348,Total!C$1,0)</f>
        <v>1294</v>
      </c>
      <c r="E8" s="23">
        <f>VLOOKUP($B8,Total!$A$4:$V$348,Total!D$1,0)</f>
        <v>96423704</v>
      </c>
      <c r="F8" s="23">
        <f>VLOOKUP($B8,Total!$A$4:$V$348,Total!E$1,0)</f>
        <v>1079</v>
      </c>
      <c r="G8" s="23">
        <f>VLOOKUP($B8,Total!$A$4:$V$348,Total!F$1,0)</f>
        <v>55813433</v>
      </c>
      <c r="H8" s="23">
        <f>VLOOKUP($B8,Total!$A$4:$V$348,Total!G$1,0)</f>
        <v>533</v>
      </c>
      <c r="I8" s="23">
        <f>VLOOKUP($B8,Total!$A$4:$V$348,Total!H$1,0)</f>
        <v>39717028</v>
      </c>
      <c r="J8" s="23">
        <f>VLOOKUP($B8,Total!$A$4:$V$348,Total!I$1,0)</f>
        <v>509</v>
      </c>
      <c r="K8" s="23">
        <f>VLOOKUP($B8,Total!$A$4:$V$348,Total!J$1,0)</f>
        <v>26329043</v>
      </c>
      <c r="L8" s="23">
        <f>VLOOKUP($B8,Total!$A$4:$V$348,Total!K$1,0)</f>
        <v>45</v>
      </c>
      <c r="M8" s="23">
        <f>VLOOKUP($B8,Total!$A$4:$V$348,Total!L$1,0)</f>
        <v>3353220</v>
      </c>
      <c r="N8" s="23">
        <f>VLOOKUP($B8,Total!$A$4:$V$348,Total!M$1,0)</f>
        <v>1</v>
      </c>
      <c r="O8" s="23">
        <f>VLOOKUP($B8,Total!$A$4:$V$348,Total!N$1,0)</f>
        <v>51727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3461</v>
      </c>
      <c r="W8" s="23">
        <f>VLOOKUP($B8,Total!$A$4:$V$348,Total!V$1,0)</f>
        <v>221688155</v>
      </c>
      <c r="X8" s="24">
        <f t="shared" ref="X8:X14" si="0">E8+G8+I8+K8+M8+O8+Q8+S8+U8</f>
        <v>221688155</v>
      </c>
      <c r="AB8" s="24">
        <v>0</v>
      </c>
      <c r="AC8" s="21">
        <v>0</v>
      </c>
      <c r="AD8" s="24"/>
      <c r="AE8" s="24">
        <f t="shared" ref="AE8:AF14" si="1">X8+Z8+AB8</f>
        <v>221688155</v>
      </c>
      <c r="AF8" s="24">
        <f t="shared" si="1"/>
        <v>0</v>
      </c>
      <c r="AG8" s="24"/>
    </row>
    <row r="9" spans="1:33" s="21" customFormat="1" x14ac:dyDescent="0.2">
      <c r="A9" s="22">
        <v>1203</v>
      </c>
      <c r="B9" s="11">
        <v>1405</v>
      </c>
      <c r="C9" s="1" t="s">
        <v>19</v>
      </c>
      <c r="D9" s="23">
        <f>VLOOKUP($B9,Total!$A$4:$V$348,Total!C$1,0)</f>
        <v>170</v>
      </c>
      <c r="E9" s="23">
        <f>VLOOKUP($B9,Total!$A$4:$V$348,Total!D$1,0)</f>
        <v>12667720</v>
      </c>
      <c r="F9" s="23">
        <f>VLOOKUP($B9,Total!$A$4:$V$348,Total!E$1,0)</f>
        <v>167</v>
      </c>
      <c r="G9" s="23">
        <f>VLOOKUP($B9,Total!$A$4:$V$348,Total!F$1,0)</f>
        <v>8638409</v>
      </c>
      <c r="H9" s="23">
        <f>VLOOKUP($B9,Total!$A$4:$V$348,Total!G$1,0)</f>
        <v>56</v>
      </c>
      <c r="I9" s="23">
        <f>VLOOKUP($B9,Total!$A$4:$V$348,Total!H$1,0)</f>
        <v>4172896</v>
      </c>
      <c r="J9" s="23">
        <f>VLOOKUP($B9,Total!$A$4:$V$348,Total!I$1,0)</f>
        <v>29</v>
      </c>
      <c r="K9" s="23">
        <f>VLOOKUP($B9,Total!$A$4:$V$348,Total!J$1,0)</f>
        <v>1500083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27</v>
      </c>
      <c r="Q9" s="23">
        <f>VLOOKUP($B9,Total!$A$4:$V$348,Total!P$1,0)</f>
        <v>2011932</v>
      </c>
      <c r="R9" s="23">
        <f>VLOOKUP($B9,Total!$A$4:$V$348,Total!Q$1,0)</f>
        <v>1</v>
      </c>
      <c r="S9" s="23">
        <f>VLOOKUP($B9,Total!$A$4:$V$348,Total!R$1,0)</f>
        <v>51727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450</v>
      </c>
      <c r="W9" s="23">
        <f>VLOOKUP($B9,Total!$A$4:$V$348,Total!V$1,0)</f>
        <v>29042767</v>
      </c>
      <c r="X9" s="24">
        <f t="shared" si="0"/>
        <v>29042767</v>
      </c>
      <c r="AB9" s="24"/>
      <c r="AD9" s="24"/>
      <c r="AE9" s="24">
        <f t="shared" si="1"/>
        <v>29042767</v>
      </c>
      <c r="AF9" s="24">
        <f t="shared" si="1"/>
        <v>0</v>
      </c>
      <c r="AG9" s="24"/>
    </row>
    <row r="10" spans="1:33" s="21" customFormat="1" x14ac:dyDescent="0.2">
      <c r="A10" s="22">
        <v>1204</v>
      </c>
      <c r="B10" s="11">
        <v>1401</v>
      </c>
      <c r="C10" s="1" t="s">
        <v>20</v>
      </c>
      <c r="D10" s="23">
        <f>VLOOKUP($B10,Total!$A$4:$V$348,Total!C$1,0)</f>
        <v>227</v>
      </c>
      <c r="E10" s="23">
        <f>VLOOKUP($B10,Total!$A$4:$V$348,Total!D$1,0)</f>
        <v>16915132</v>
      </c>
      <c r="F10" s="23">
        <f>VLOOKUP($B10,Total!$A$4:$V$348,Total!E$1,0)</f>
        <v>301</v>
      </c>
      <c r="G10" s="23">
        <f>VLOOKUP($B10,Total!$A$4:$V$348,Total!F$1,0)</f>
        <v>15569827</v>
      </c>
      <c r="H10" s="23">
        <f>VLOOKUP($B10,Total!$A$4:$V$348,Total!G$1,0)</f>
        <v>87</v>
      </c>
      <c r="I10" s="23">
        <f>VLOOKUP($B10,Total!$A$4:$V$348,Total!H$1,0)</f>
        <v>6482892</v>
      </c>
      <c r="J10" s="23">
        <f>VLOOKUP($B10,Total!$A$4:$V$348,Total!I$1,0)</f>
        <v>49</v>
      </c>
      <c r="K10" s="23">
        <f>VLOOKUP($B10,Total!$A$4:$V$348,Total!J$1,0)</f>
        <v>2534623</v>
      </c>
      <c r="L10" s="23">
        <f>VLOOKUP($B10,Total!$A$4:$V$348,Total!K$1,0)</f>
        <v>4</v>
      </c>
      <c r="M10" s="23">
        <f>VLOOKUP($B10,Total!$A$4:$V$348,Total!L$1,0)</f>
        <v>298064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3</v>
      </c>
      <c r="U10" s="23">
        <f>VLOOKUP($B10,Total!$A$4:$V$348,Total!T$1,0)</f>
        <v>60246</v>
      </c>
      <c r="V10" s="23">
        <f>VLOOKUP($B10,Total!$A$4:$V$348,Total!U$1,0)</f>
        <v>671</v>
      </c>
      <c r="W10" s="23">
        <f>VLOOKUP($B10,Total!$A$4:$V$348,Total!V$1,0)</f>
        <v>41860784</v>
      </c>
      <c r="X10" s="24">
        <f t="shared" si="0"/>
        <v>41860784</v>
      </c>
      <c r="AB10" s="24">
        <v>0</v>
      </c>
      <c r="AC10" s="21">
        <v>0</v>
      </c>
      <c r="AD10" s="24"/>
      <c r="AE10" s="24">
        <f t="shared" si="1"/>
        <v>41860784</v>
      </c>
      <c r="AF10" s="24">
        <f t="shared" si="1"/>
        <v>0</v>
      </c>
      <c r="AG10" s="24"/>
    </row>
    <row r="11" spans="1:33" s="21" customFormat="1" x14ac:dyDescent="0.2">
      <c r="A11" s="22">
        <v>1206</v>
      </c>
      <c r="B11" s="11">
        <v>1404</v>
      </c>
      <c r="C11" s="1" t="s">
        <v>21</v>
      </c>
      <c r="D11" s="23">
        <f>VLOOKUP($B11,Total!$A$4:$V$348,Total!C$1,0)</f>
        <v>54</v>
      </c>
      <c r="E11" s="23">
        <f>VLOOKUP($B11,Total!$A$4:$V$348,Total!D$1,0)</f>
        <v>4023864</v>
      </c>
      <c r="F11" s="23">
        <f>VLOOKUP($B11,Total!$A$4:$V$348,Total!E$1,0)</f>
        <v>81</v>
      </c>
      <c r="G11" s="23">
        <f>VLOOKUP($B11,Total!$A$4:$V$348,Total!F$1,0)</f>
        <v>4189887</v>
      </c>
      <c r="H11" s="23">
        <f>VLOOKUP($B11,Total!$A$4:$V$348,Total!G$1,0)</f>
        <v>30</v>
      </c>
      <c r="I11" s="23">
        <f>VLOOKUP($B11,Total!$A$4:$V$348,Total!H$1,0)</f>
        <v>2235480</v>
      </c>
      <c r="J11" s="23">
        <f>VLOOKUP($B11,Total!$A$4:$V$348,Total!I$1,0)</f>
        <v>17</v>
      </c>
      <c r="K11" s="23">
        <f>VLOOKUP($B11,Total!$A$4:$V$348,Total!J$1,0)</f>
        <v>879359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8</v>
      </c>
      <c r="U11" s="23">
        <f>VLOOKUP($B11,Total!$A$4:$V$348,Total!T$1,0)</f>
        <v>160656</v>
      </c>
      <c r="V11" s="23">
        <f>VLOOKUP($B11,Total!$A$4:$V$348,Total!U$1,0)</f>
        <v>190</v>
      </c>
      <c r="W11" s="23">
        <f>VLOOKUP($B11,Total!$A$4:$V$348,Total!V$1,0)</f>
        <v>11489246</v>
      </c>
      <c r="X11" s="24">
        <f t="shared" si="0"/>
        <v>11489246</v>
      </c>
      <c r="AB11" s="24"/>
      <c r="AD11" s="24"/>
      <c r="AE11" s="24">
        <f t="shared" si="1"/>
        <v>11489246</v>
      </c>
      <c r="AF11" s="24">
        <f t="shared" si="1"/>
        <v>0</v>
      </c>
      <c r="AG11" s="24"/>
    </row>
    <row r="12" spans="1:33" s="21" customFormat="1" x14ac:dyDescent="0.2">
      <c r="A12" s="22">
        <v>1208</v>
      </c>
      <c r="B12" s="11">
        <v>1402</v>
      </c>
      <c r="C12" s="1" t="s">
        <v>22</v>
      </c>
      <c r="D12" s="23">
        <f>VLOOKUP($B12,Total!$A$4:$V$348,Total!C$1,0)</f>
        <v>18</v>
      </c>
      <c r="E12" s="23">
        <f>VLOOKUP($B12,Total!$A$4:$V$348,Total!D$1,0)</f>
        <v>1341288</v>
      </c>
      <c r="F12" s="23">
        <f>VLOOKUP($B12,Total!$A$4:$V$348,Total!E$1,0)</f>
        <v>35</v>
      </c>
      <c r="G12" s="23">
        <f>VLOOKUP($B12,Total!$A$4:$V$348,Total!F$1,0)</f>
        <v>1810445</v>
      </c>
      <c r="H12" s="23">
        <f>VLOOKUP($B12,Total!$A$4:$V$348,Total!G$1,0)</f>
        <v>0</v>
      </c>
      <c r="I12" s="23">
        <f>VLOOKUP($B12,Total!$A$4:$V$348,Total!H$1,0)</f>
        <v>0</v>
      </c>
      <c r="J12" s="23">
        <f>VLOOKUP($B12,Total!$A$4:$V$348,Total!I$1,0)</f>
        <v>0</v>
      </c>
      <c r="K12" s="23">
        <f>VLOOKUP($B12,Total!$A$4:$V$348,Total!J$1,0)</f>
        <v>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0</v>
      </c>
      <c r="Q12" s="23">
        <f>VLOOKUP($B12,Total!$A$4:$V$348,Total!P$1,0)</f>
        <v>0</v>
      </c>
      <c r="R12" s="23">
        <f>VLOOKUP($B12,Total!$A$4:$V$348,Total!Q$1,0)</f>
        <v>0</v>
      </c>
      <c r="S12" s="23">
        <f>VLOOKUP($B12,Total!$A$4:$V$348,Total!R$1,0)</f>
        <v>0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53</v>
      </c>
      <c r="W12" s="23">
        <f>VLOOKUP($B12,Total!$A$4:$V$348,Total!V$1,0)</f>
        <v>3151733</v>
      </c>
      <c r="X12" s="24">
        <f t="shared" si="0"/>
        <v>3151733</v>
      </c>
      <c r="AB12" s="24"/>
      <c r="AD12" s="24"/>
      <c r="AE12" s="24">
        <f t="shared" si="1"/>
        <v>3151733</v>
      </c>
      <c r="AF12" s="24">
        <f t="shared" si="1"/>
        <v>0</v>
      </c>
      <c r="AG12" s="24"/>
    </row>
    <row r="13" spans="1:33" s="21" customFormat="1" x14ac:dyDescent="0.2">
      <c r="A13" s="22">
        <v>1210</v>
      </c>
      <c r="B13" s="11">
        <v>1403</v>
      </c>
      <c r="C13" s="1" t="s">
        <v>23</v>
      </c>
      <c r="D13" s="23">
        <f>VLOOKUP($B13,Total!$A$4:$V$348,Total!C$1,0)</f>
        <v>14</v>
      </c>
      <c r="E13" s="23">
        <f>VLOOKUP($B13,Total!$A$4:$V$348,Total!D$1,0)</f>
        <v>1043224</v>
      </c>
      <c r="F13" s="23">
        <f>VLOOKUP($B13,Total!$A$4:$V$348,Total!E$1,0)</f>
        <v>28</v>
      </c>
      <c r="G13" s="23">
        <f>VLOOKUP($B13,Total!$A$4:$V$348,Total!F$1,0)</f>
        <v>1448356</v>
      </c>
      <c r="H13" s="23">
        <f>VLOOKUP($B13,Total!$A$4:$V$348,Total!G$1,0)</f>
        <v>8</v>
      </c>
      <c r="I13" s="23">
        <f>VLOOKUP($B13,Total!$A$4:$V$348,Total!H$1,0)</f>
        <v>596128</v>
      </c>
      <c r="J13" s="23">
        <f>VLOOKUP($B13,Total!$A$4:$V$348,Total!I$1,0)</f>
        <v>5</v>
      </c>
      <c r="K13" s="23">
        <f>VLOOKUP($B13,Total!$A$4:$V$348,Total!J$1,0)</f>
        <v>258635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4</v>
      </c>
      <c r="Q13" s="23">
        <f>VLOOKUP($B13,Total!$A$4:$V$348,Total!P$1,0)</f>
        <v>298064</v>
      </c>
      <c r="R13" s="23">
        <f>VLOOKUP($B13,Total!$A$4:$V$348,Total!Q$1,0)</f>
        <v>2</v>
      </c>
      <c r="S13" s="23">
        <f>VLOOKUP($B13,Total!$A$4:$V$348,Total!R$1,0)</f>
        <v>103454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61</v>
      </c>
      <c r="W13" s="23">
        <f>VLOOKUP($B13,Total!$A$4:$V$348,Total!V$1,0)</f>
        <v>3747861</v>
      </c>
      <c r="X13" s="24">
        <f t="shared" si="0"/>
        <v>3747861</v>
      </c>
      <c r="AB13" s="24"/>
      <c r="AD13" s="24"/>
      <c r="AE13" s="24">
        <f t="shared" si="1"/>
        <v>3747861</v>
      </c>
      <c r="AF13" s="24">
        <f t="shared" si="1"/>
        <v>0</v>
      </c>
      <c r="AG13" s="24"/>
    </row>
    <row r="14" spans="1:33" s="21" customFormat="1" x14ac:dyDescent="0.2">
      <c r="A14" s="22">
        <v>1211</v>
      </c>
      <c r="B14" s="11">
        <v>1107</v>
      </c>
      <c r="C14" s="1" t="s">
        <v>24</v>
      </c>
      <c r="D14" s="23">
        <f>VLOOKUP($B14,Total!$A$4:$V$348,Total!C$1,0)</f>
        <v>176</v>
      </c>
      <c r="E14" s="23">
        <f>VLOOKUP($B14,Total!$A$4:$V$348,Total!D$1,0)</f>
        <v>13114816</v>
      </c>
      <c r="F14" s="23">
        <f>VLOOKUP($B14,Total!$A$4:$V$348,Total!E$1,0)</f>
        <v>198</v>
      </c>
      <c r="G14" s="23">
        <f>VLOOKUP($B14,Total!$A$4:$V$348,Total!F$1,0)</f>
        <v>10241946</v>
      </c>
      <c r="H14" s="23">
        <f>VLOOKUP($B14,Total!$A$4:$V$348,Total!G$1,0)</f>
        <v>255</v>
      </c>
      <c r="I14" s="23">
        <f>VLOOKUP($B14,Total!$A$4:$V$348,Total!H$1,0)</f>
        <v>19001580</v>
      </c>
      <c r="J14" s="23">
        <f>VLOOKUP($B14,Total!$A$4:$V$348,Total!I$1,0)</f>
        <v>160</v>
      </c>
      <c r="K14" s="23">
        <f>VLOOKUP($B14,Total!$A$4:$V$348,Total!J$1,0)</f>
        <v>8276320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195</v>
      </c>
      <c r="Q14" s="23">
        <f>VLOOKUP($B14,Total!$A$4:$V$348,Total!P$1,0)</f>
        <v>14530620</v>
      </c>
      <c r="R14" s="23">
        <f>VLOOKUP($B14,Total!$A$4:$V$348,Total!Q$1,0)</f>
        <v>60</v>
      </c>
      <c r="S14" s="23">
        <f>VLOOKUP($B14,Total!$A$4:$V$348,Total!R$1,0)</f>
        <v>3103620</v>
      </c>
      <c r="T14" s="23">
        <f>VLOOKUP($B14,Total!$A$4:$V$348,Total!S$1,0)</f>
        <v>1</v>
      </c>
      <c r="U14" s="23">
        <f>VLOOKUP($B14,Total!$A$4:$V$348,Total!T$1,0)</f>
        <v>20080</v>
      </c>
      <c r="V14" s="23">
        <f>VLOOKUP($B14,Total!$A$4:$V$348,Total!U$1,0)</f>
        <v>1045</v>
      </c>
      <c r="W14" s="23">
        <f>VLOOKUP($B14,Total!$A$4:$V$348,Total!V$1,0)</f>
        <v>68288982</v>
      </c>
      <c r="X14" s="24">
        <f t="shared" si="0"/>
        <v>68288982</v>
      </c>
      <c r="AB14" s="24"/>
      <c r="AD14" s="24"/>
      <c r="AE14" s="24">
        <f t="shared" si="1"/>
        <v>68288982</v>
      </c>
      <c r="AF14" s="24">
        <f t="shared" si="1"/>
        <v>0</v>
      </c>
      <c r="AG14" s="24"/>
    </row>
    <row r="15" spans="1:33" s="21" customFormat="1" ht="13.5" customHeight="1" x14ac:dyDescent="0.2">
      <c r="A15" s="197" t="s">
        <v>366</v>
      </c>
      <c r="B15" s="197"/>
      <c r="C15" s="197"/>
      <c r="D15" s="25">
        <f t="shared" ref="D15:W15" si="2">SUM(D8:D14)</f>
        <v>1953</v>
      </c>
      <c r="E15" s="26">
        <f t="shared" si="2"/>
        <v>145529748</v>
      </c>
      <c r="F15" s="26">
        <f t="shared" si="2"/>
        <v>1889</v>
      </c>
      <c r="G15" s="26">
        <f t="shared" si="2"/>
        <v>97712303</v>
      </c>
      <c r="H15" s="26">
        <f t="shared" si="2"/>
        <v>969</v>
      </c>
      <c r="I15" s="26">
        <f t="shared" si="2"/>
        <v>72206004</v>
      </c>
      <c r="J15" s="26">
        <f t="shared" si="2"/>
        <v>769</v>
      </c>
      <c r="K15" s="26">
        <f t="shared" si="2"/>
        <v>39778063</v>
      </c>
      <c r="L15" s="26">
        <f t="shared" si="2"/>
        <v>49</v>
      </c>
      <c r="M15" s="26">
        <f t="shared" si="2"/>
        <v>3651284</v>
      </c>
      <c r="N15" s="26">
        <f t="shared" si="2"/>
        <v>1</v>
      </c>
      <c r="O15" s="26">
        <f t="shared" si="2"/>
        <v>51727</v>
      </c>
      <c r="P15" s="26">
        <f t="shared" si="2"/>
        <v>226</v>
      </c>
      <c r="Q15" s="26">
        <f t="shared" si="2"/>
        <v>16840616</v>
      </c>
      <c r="R15" s="26">
        <f t="shared" si="2"/>
        <v>63</v>
      </c>
      <c r="S15" s="26">
        <f t="shared" si="2"/>
        <v>3258801</v>
      </c>
      <c r="T15" s="27">
        <f t="shared" si="2"/>
        <v>12</v>
      </c>
      <c r="U15" s="27">
        <f t="shared" si="2"/>
        <v>240982</v>
      </c>
      <c r="V15" s="26">
        <f t="shared" si="2"/>
        <v>5931</v>
      </c>
      <c r="W15" s="28">
        <f t="shared" si="2"/>
        <v>379269528</v>
      </c>
    </row>
    <row r="17" spans="3:7" ht="15" x14ac:dyDescent="0.25">
      <c r="C17" s="29"/>
      <c r="D17" s="30"/>
    </row>
    <row r="18" spans="3:7" ht="15" x14ac:dyDescent="0.25">
      <c r="C18" s="29"/>
      <c r="D18" s="30"/>
      <c r="F18" s="31" t="s">
        <v>367</v>
      </c>
      <c r="G18" s="32">
        <v>72486</v>
      </c>
    </row>
    <row r="19" spans="3:7" ht="15" x14ac:dyDescent="0.25">
      <c r="C19" s="29"/>
      <c r="D19" s="30"/>
      <c r="F19" s="31" t="s">
        <v>368</v>
      </c>
      <c r="G19" s="32">
        <v>50318</v>
      </c>
    </row>
  </sheetData>
  <mergeCells count="12">
    <mergeCell ref="A15:C15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5625000000000004" bottom="0.98402777777777795" header="0" footer="0.51180555555555496"/>
  <pageSetup paperSize="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zoomScale="85" zoomScaleNormal="85" workbookViewId="0">
      <selection activeCell="B3" sqref="B1:AJ1048576"/>
    </sheetView>
  </sheetViews>
  <sheetFormatPr baseColWidth="10" defaultColWidth="9.140625" defaultRowHeight="12.75" x14ac:dyDescent="0.2"/>
  <cols>
    <col min="1" max="1" width="8" style="14" customWidth="1"/>
    <col min="2" max="2" width="15.28515625" style="14" customWidth="1"/>
    <col min="3" max="3" width="21.140625" style="14" customWidth="1"/>
    <col min="4" max="4" width="12.140625" customWidth="1"/>
    <col min="5" max="5" width="14.140625" customWidth="1"/>
    <col min="6" max="6" width="13.85546875" customWidth="1"/>
    <col min="7" max="7" width="14.140625" customWidth="1"/>
    <col min="8" max="8" width="12.140625" customWidth="1"/>
    <col min="9" max="9" width="14.140625" customWidth="1"/>
    <col min="10" max="10" width="12.28515625" customWidth="1"/>
    <col min="11" max="13" width="12.140625" customWidth="1"/>
    <col min="14" max="14" width="12.28515625" customWidth="1"/>
    <col min="15" max="17" width="12.140625" customWidth="1"/>
    <col min="18" max="18" width="12.28515625" customWidth="1"/>
    <col min="19" max="19" width="12.140625" customWidth="1"/>
    <col min="20" max="20" width="12.5703125" customWidth="1"/>
    <col min="21" max="21" width="12.140625" customWidth="1"/>
    <col min="22" max="23" width="17.42578125" customWidth="1"/>
    <col min="24" max="24" width="22" customWidth="1"/>
    <col min="25" max="1025" width="10.7109375" customWidth="1"/>
  </cols>
  <sheetData>
    <row r="1" spans="1:32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2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2" ht="15.75" x14ac:dyDescent="0.25">
      <c r="A4" s="201" t="s">
        <v>369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2" x14ac:dyDescent="0.2">
      <c r="D5" t="s">
        <v>370</v>
      </c>
    </row>
    <row r="6" spans="1:32" ht="15.75" customHeight="1" x14ac:dyDescent="0.2">
      <c r="A6" s="198" t="s">
        <v>362</v>
      </c>
      <c r="B6" s="197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2" s="21" customFormat="1" ht="99.75" customHeight="1" x14ac:dyDescent="0.2">
      <c r="A7" s="198"/>
      <c r="B7" s="197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33" t="s">
        <v>12</v>
      </c>
      <c r="U7" s="34" t="s">
        <v>13</v>
      </c>
      <c r="V7" s="19" t="s">
        <v>14</v>
      </c>
      <c r="W7" s="20" t="s">
        <v>15</v>
      </c>
    </row>
    <row r="8" spans="1:32" s="21" customFormat="1" x14ac:dyDescent="0.2">
      <c r="A8" s="35">
        <v>2101</v>
      </c>
      <c r="B8" s="11">
        <v>2301</v>
      </c>
      <c r="C8" s="1" t="s">
        <v>27</v>
      </c>
      <c r="D8" s="23">
        <f>VLOOKUP($B8,Total!$A$4:$V$348,Total!C$1,0)</f>
        <v>435</v>
      </c>
      <c r="E8" s="23">
        <f>VLOOKUP($B8,Total!$A$4:$V$348,Total!D$1,0)</f>
        <v>32414460</v>
      </c>
      <c r="F8" s="23">
        <f>VLOOKUP($B8,Total!$A$4:$V$348,Total!E$1,0)</f>
        <v>354</v>
      </c>
      <c r="G8" s="23">
        <f>VLOOKUP($B8,Total!$A$4:$V$348,Total!F$1,0)</f>
        <v>18311358</v>
      </c>
      <c r="H8" s="23">
        <f>VLOOKUP($B8,Total!$A$4:$V$348,Total!G$1,0)</f>
        <v>0</v>
      </c>
      <c r="I8" s="23">
        <f>VLOOKUP($B8,Total!$A$4:$V$348,Total!H$1,0)</f>
        <v>0</v>
      </c>
      <c r="J8" s="23">
        <f>VLOOKUP($B8,Total!$A$4:$V$348,Total!I$1,0)</f>
        <v>0</v>
      </c>
      <c r="K8" s="23">
        <f>VLOOKUP($B8,Total!$A$4:$V$348,Total!J$1,0)</f>
        <v>0</v>
      </c>
      <c r="L8" s="23">
        <f>VLOOKUP($B8,Total!$A$4:$V$348,Total!K$1,0)</f>
        <v>5</v>
      </c>
      <c r="M8" s="23">
        <f>VLOOKUP($B8,Total!$A$4:$V$348,Total!L$1,0)</f>
        <v>372580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794</v>
      </c>
      <c r="W8" s="23">
        <f>VLOOKUP($B8,Total!$A$4:$V$348,Total!V$1,0)</f>
        <v>51098398</v>
      </c>
      <c r="X8" s="24">
        <f t="shared" ref="X8:X16" si="0">E8+G8+I8+K8+M8+O8+Q8+S8+U8</f>
        <v>51098398</v>
      </c>
      <c r="Y8" s="21">
        <v>0</v>
      </c>
      <c r="AB8" s="21">
        <v>0</v>
      </c>
      <c r="AC8" s="21">
        <v>0</v>
      </c>
      <c r="AD8" s="24"/>
      <c r="AE8" s="24">
        <f t="shared" ref="AE8:AE16" si="1">X8+Z8+AB8</f>
        <v>51098398</v>
      </c>
      <c r="AF8" s="21">
        <f t="shared" ref="AF8:AF16" si="2">Y8+AA8+AC8</f>
        <v>0</v>
      </c>
    </row>
    <row r="9" spans="1:32" s="21" customFormat="1" x14ac:dyDescent="0.2">
      <c r="A9" s="22">
        <v>2103</v>
      </c>
      <c r="B9" s="11">
        <v>2302</v>
      </c>
      <c r="C9" s="1" t="s">
        <v>28</v>
      </c>
      <c r="D9" s="23">
        <f>VLOOKUP($B9,Total!$A$4:$V$348,Total!C$1,0)</f>
        <v>73</v>
      </c>
      <c r="E9" s="23">
        <f>VLOOKUP($B9,Total!$A$4:$V$348,Total!D$1,0)</f>
        <v>5439668</v>
      </c>
      <c r="F9" s="23">
        <f>VLOOKUP($B9,Total!$A$4:$V$348,Total!E$1,0)</f>
        <v>77</v>
      </c>
      <c r="G9" s="23">
        <f>VLOOKUP($B9,Total!$A$4:$V$348,Total!F$1,0)</f>
        <v>3982979</v>
      </c>
      <c r="H9" s="23">
        <f>VLOOKUP($B9,Total!$A$4:$V$348,Total!G$1,0)</f>
        <v>23</v>
      </c>
      <c r="I9" s="23">
        <f>VLOOKUP($B9,Total!$A$4:$V$348,Total!H$1,0)</f>
        <v>1713868</v>
      </c>
      <c r="J9" s="23">
        <f>VLOOKUP($B9,Total!$A$4:$V$348,Total!I$1,0)</f>
        <v>11</v>
      </c>
      <c r="K9" s="23">
        <f>VLOOKUP($B9,Total!$A$4:$V$348,Total!J$1,0)</f>
        <v>568997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184</v>
      </c>
      <c r="W9" s="23">
        <f>VLOOKUP($B9,Total!$A$4:$V$348,Total!V$1,0)</f>
        <v>11705512</v>
      </c>
      <c r="X9" s="24">
        <f t="shared" si="0"/>
        <v>11705512</v>
      </c>
      <c r="Y9" s="21">
        <v>0</v>
      </c>
      <c r="Z9" s="21">
        <v>0</v>
      </c>
      <c r="AA9" s="21">
        <v>0</v>
      </c>
      <c r="AD9" s="24"/>
      <c r="AE9" s="24">
        <f t="shared" si="1"/>
        <v>11705512</v>
      </c>
      <c r="AF9" s="21">
        <f t="shared" si="2"/>
        <v>0</v>
      </c>
    </row>
    <row r="10" spans="1:32" s="21" customFormat="1" x14ac:dyDescent="0.2">
      <c r="A10" s="22">
        <v>2201</v>
      </c>
      <c r="B10" s="11">
        <v>2101</v>
      </c>
      <c r="C10" s="1" t="s">
        <v>29</v>
      </c>
      <c r="D10" s="23">
        <f>VLOOKUP($B10,Total!$A$4:$V$348,Total!C$1,0)</f>
        <v>2035</v>
      </c>
      <c r="E10" s="23">
        <f>VLOOKUP($B10,Total!$A$4:$V$348,Total!D$1,0)</f>
        <v>151640060</v>
      </c>
      <c r="F10" s="23">
        <f>VLOOKUP($B10,Total!$A$4:$V$348,Total!E$1,0)</f>
        <v>2806</v>
      </c>
      <c r="G10" s="23">
        <f>VLOOKUP($B10,Total!$A$4:$V$348,Total!F$1,0)</f>
        <v>145145962</v>
      </c>
      <c r="H10" s="23">
        <f>VLOOKUP($B10,Total!$A$4:$V$348,Total!G$1,0)</f>
        <v>212</v>
      </c>
      <c r="I10" s="23">
        <f>VLOOKUP($B10,Total!$A$4:$V$348,Total!H$1,0)</f>
        <v>15797392</v>
      </c>
      <c r="J10" s="23">
        <f>VLOOKUP($B10,Total!$A$4:$V$348,Total!I$1,0)</f>
        <v>480</v>
      </c>
      <c r="K10" s="23">
        <f>VLOOKUP($B10,Total!$A$4:$V$348,Total!J$1,0)</f>
        <v>24828960</v>
      </c>
      <c r="L10" s="23">
        <f>VLOOKUP($B10,Total!$A$4:$V$348,Total!K$1,0)</f>
        <v>17</v>
      </c>
      <c r="M10" s="23">
        <f>VLOOKUP($B10,Total!$A$4:$V$348,Total!L$1,0)</f>
        <v>1266772</v>
      </c>
      <c r="N10" s="23">
        <f>VLOOKUP($B10,Total!$A$4:$V$348,Total!M$1,0)</f>
        <v>24</v>
      </c>
      <c r="O10" s="23">
        <f>VLOOKUP($B10,Total!$A$4:$V$348,Total!N$1,0)</f>
        <v>1241448</v>
      </c>
      <c r="P10" s="23">
        <f>VLOOKUP($B10,Total!$A$4:$V$348,Total!O$1,0)</f>
        <v>155</v>
      </c>
      <c r="Q10" s="23">
        <f>VLOOKUP($B10,Total!$A$4:$V$348,Total!P$1,0)</f>
        <v>11549980</v>
      </c>
      <c r="R10" s="23">
        <f>VLOOKUP($B10,Total!$A$4:$V$348,Total!Q$1,0)</f>
        <v>15</v>
      </c>
      <c r="S10" s="23">
        <f>VLOOKUP($B10,Total!$A$4:$V$348,Total!R$1,0)</f>
        <v>775905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5744</v>
      </c>
      <c r="W10" s="23">
        <f>VLOOKUP($B10,Total!$A$4:$V$348,Total!V$1,0)</f>
        <v>352246479</v>
      </c>
      <c r="X10" s="24">
        <f t="shared" si="0"/>
        <v>352246479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4"/>
      <c r="AE10" s="24">
        <f t="shared" si="1"/>
        <v>352246479</v>
      </c>
      <c r="AF10" s="21">
        <f t="shared" si="2"/>
        <v>0</v>
      </c>
    </row>
    <row r="11" spans="1:32" s="21" customFormat="1" x14ac:dyDescent="0.2">
      <c r="A11" s="22">
        <v>2202</v>
      </c>
      <c r="B11" s="11">
        <v>2104</v>
      </c>
      <c r="C11" s="1" t="s">
        <v>30</v>
      </c>
      <c r="D11" s="23">
        <f>VLOOKUP($B11,Total!$A$4:$V$348,Total!C$1,0)</f>
        <v>204</v>
      </c>
      <c r="E11" s="23">
        <f>VLOOKUP($B11,Total!$A$4:$V$348,Total!D$1,0)</f>
        <v>15201264</v>
      </c>
      <c r="F11" s="23">
        <f>VLOOKUP($B11,Total!$A$4:$V$348,Total!E$1,0)</f>
        <v>230</v>
      </c>
      <c r="G11" s="23">
        <f>VLOOKUP($B11,Total!$A$4:$V$348,Total!F$1,0)</f>
        <v>11897210</v>
      </c>
      <c r="H11" s="23">
        <f>VLOOKUP($B11,Total!$A$4:$V$348,Total!G$1,0)</f>
        <v>4</v>
      </c>
      <c r="I11" s="23">
        <f>VLOOKUP($B11,Total!$A$4:$V$348,Total!H$1,0)</f>
        <v>298064</v>
      </c>
      <c r="J11" s="23">
        <f>VLOOKUP($B11,Total!$A$4:$V$348,Total!I$1,0)</f>
        <v>1</v>
      </c>
      <c r="K11" s="23">
        <f>VLOOKUP($B11,Total!$A$4:$V$348,Total!J$1,0)</f>
        <v>51727</v>
      </c>
      <c r="L11" s="23">
        <f>VLOOKUP($B11,Total!$A$4:$V$348,Total!K$1,0)</f>
        <v>3</v>
      </c>
      <c r="M11" s="23">
        <f>VLOOKUP($B11,Total!$A$4:$V$348,Total!L$1,0)</f>
        <v>223548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11</v>
      </c>
      <c r="Q11" s="23">
        <f>VLOOKUP($B11,Total!$A$4:$V$348,Total!P$1,0)</f>
        <v>819676</v>
      </c>
      <c r="R11" s="23">
        <f>VLOOKUP($B11,Total!$A$4:$V$348,Total!Q$1,0)</f>
        <v>3</v>
      </c>
      <c r="S11" s="23">
        <f>VLOOKUP($B11,Total!$A$4:$V$348,Total!R$1,0)</f>
        <v>155181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456</v>
      </c>
      <c r="W11" s="23">
        <f>VLOOKUP($B11,Total!$A$4:$V$348,Total!V$1,0)</f>
        <v>28646670</v>
      </c>
      <c r="X11" s="24">
        <f t="shared" si="0"/>
        <v>28646670</v>
      </c>
      <c r="Y11" s="21">
        <v>0</v>
      </c>
      <c r="Z11" s="21">
        <v>0</v>
      </c>
      <c r="AA11" s="21">
        <v>0</v>
      </c>
      <c r="AB11" s="21">
        <v>1</v>
      </c>
      <c r="AC11" s="21">
        <v>52951</v>
      </c>
      <c r="AD11" s="24"/>
      <c r="AE11" s="24">
        <f t="shared" si="1"/>
        <v>28646671</v>
      </c>
      <c r="AF11" s="21">
        <f t="shared" si="2"/>
        <v>52951</v>
      </c>
    </row>
    <row r="12" spans="1:32" s="21" customFormat="1" x14ac:dyDescent="0.2">
      <c r="A12" s="22">
        <v>2203</v>
      </c>
      <c r="B12" s="11">
        <v>2102</v>
      </c>
      <c r="C12" s="1" t="s">
        <v>31</v>
      </c>
      <c r="D12" s="23">
        <f>VLOOKUP($B12,Total!$A$4:$V$348,Total!C$1,0)</f>
        <v>139</v>
      </c>
      <c r="E12" s="23">
        <f>VLOOKUP($B12,Total!$A$4:$V$348,Total!D$1,0)</f>
        <v>10357724</v>
      </c>
      <c r="F12" s="23">
        <f>VLOOKUP($B12,Total!$A$4:$V$348,Total!E$1,0)</f>
        <v>187</v>
      </c>
      <c r="G12" s="23">
        <f>VLOOKUP($B12,Total!$A$4:$V$348,Total!F$1,0)</f>
        <v>9672949</v>
      </c>
      <c r="H12" s="23">
        <f>VLOOKUP($B12,Total!$A$4:$V$348,Total!G$1,0)</f>
        <v>0</v>
      </c>
      <c r="I12" s="23">
        <f>VLOOKUP($B12,Total!$A$4:$V$348,Total!H$1,0)</f>
        <v>0</v>
      </c>
      <c r="J12" s="23">
        <f>VLOOKUP($B12,Total!$A$4:$V$348,Total!I$1,0)</f>
        <v>0</v>
      </c>
      <c r="K12" s="23">
        <f>VLOOKUP($B12,Total!$A$4:$V$348,Total!J$1,0)</f>
        <v>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40</v>
      </c>
      <c r="Q12" s="23">
        <f>VLOOKUP($B12,Total!$A$4:$V$348,Total!P$1,0)</f>
        <v>2980640</v>
      </c>
      <c r="R12" s="23">
        <f>VLOOKUP($B12,Total!$A$4:$V$348,Total!Q$1,0)</f>
        <v>2</v>
      </c>
      <c r="S12" s="23">
        <f>VLOOKUP($B12,Total!$A$4:$V$348,Total!R$1,0)</f>
        <v>103454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368</v>
      </c>
      <c r="W12" s="23">
        <f>VLOOKUP($B12,Total!$A$4:$V$348,Total!V$1,0)</f>
        <v>23114767</v>
      </c>
      <c r="X12" s="24">
        <f t="shared" si="0"/>
        <v>23114767</v>
      </c>
      <c r="Y12" s="21">
        <v>0</v>
      </c>
      <c r="AD12" s="24"/>
      <c r="AE12" s="24">
        <f t="shared" si="1"/>
        <v>23114767</v>
      </c>
      <c r="AF12" s="21">
        <f t="shared" si="2"/>
        <v>0</v>
      </c>
    </row>
    <row r="13" spans="1:32" s="21" customFormat="1" x14ac:dyDescent="0.2">
      <c r="A13" s="22">
        <v>2206</v>
      </c>
      <c r="B13" s="11">
        <v>2103</v>
      </c>
      <c r="C13" s="1" t="s">
        <v>32</v>
      </c>
      <c r="D13" s="23">
        <f>VLOOKUP($B13,Total!$A$4:$V$348,Total!C$1,0)</f>
        <v>29</v>
      </c>
      <c r="E13" s="23">
        <f>VLOOKUP($B13,Total!$A$4:$V$348,Total!D$1,0)</f>
        <v>2160964</v>
      </c>
      <c r="F13" s="23">
        <f>VLOOKUP($B13,Total!$A$4:$V$348,Total!E$1,0)</f>
        <v>56</v>
      </c>
      <c r="G13" s="23">
        <f>VLOOKUP($B13,Total!$A$4:$V$348,Total!F$1,0)</f>
        <v>2896712</v>
      </c>
      <c r="H13" s="23">
        <f>VLOOKUP($B13,Total!$A$4:$V$348,Total!G$1,0)</f>
        <v>26</v>
      </c>
      <c r="I13" s="23">
        <f>VLOOKUP($B13,Total!$A$4:$V$348,Total!H$1,0)</f>
        <v>1937416</v>
      </c>
      <c r="J13" s="23">
        <f>VLOOKUP($B13,Total!$A$4:$V$348,Total!I$1,0)</f>
        <v>11</v>
      </c>
      <c r="K13" s="23">
        <f>VLOOKUP($B13,Total!$A$4:$V$348,Total!J$1,0)</f>
        <v>568997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0</v>
      </c>
      <c r="Q13" s="23">
        <f>VLOOKUP($B13,Total!$A$4:$V$348,Total!P$1,0)</f>
        <v>0</v>
      </c>
      <c r="R13" s="23">
        <f>VLOOKUP($B13,Total!$A$4:$V$348,Total!Q$1,0)</f>
        <v>0</v>
      </c>
      <c r="S13" s="23">
        <f>VLOOKUP($B13,Total!$A$4:$V$348,Total!R$1,0)</f>
        <v>0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122</v>
      </c>
      <c r="W13" s="23">
        <f>VLOOKUP($B13,Total!$A$4:$V$348,Total!V$1,0)</f>
        <v>7564089</v>
      </c>
      <c r="X13" s="24">
        <f t="shared" si="0"/>
        <v>7564089</v>
      </c>
      <c r="Y13" s="21">
        <v>0</v>
      </c>
      <c r="Z13" s="21">
        <v>0</v>
      </c>
      <c r="AA13" s="21">
        <v>0</v>
      </c>
      <c r="AD13" s="24"/>
      <c r="AE13" s="24">
        <f t="shared" si="1"/>
        <v>7564089</v>
      </c>
      <c r="AF13" s="21">
        <f t="shared" si="2"/>
        <v>0</v>
      </c>
    </row>
    <row r="14" spans="1:32" s="21" customFormat="1" x14ac:dyDescent="0.2">
      <c r="A14" s="22">
        <v>2301</v>
      </c>
      <c r="B14" s="11">
        <v>2201</v>
      </c>
      <c r="C14" s="1" t="s">
        <v>33</v>
      </c>
      <c r="D14" s="23">
        <f>VLOOKUP($B14,Total!$A$4:$V$348,Total!C$1,0)</f>
        <v>735</v>
      </c>
      <c r="E14" s="23">
        <f>VLOOKUP($B14,Total!$A$4:$V$348,Total!D$1,0)</f>
        <v>54769260</v>
      </c>
      <c r="F14" s="23">
        <f>VLOOKUP($B14,Total!$A$4:$V$348,Total!E$1,0)</f>
        <v>1333</v>
      </c>
      <c r="G14" s="23">
        <f>VLOOKUP($B14,Total!$A$4:$V$348,Total!F$1,0)</f>
        <v>68952091</v>
      </c>
      <c r="H14" s="23">
        <f>VLOOKUP($B14,Total!$A$4:$V$348,Total!G$1,0)</f>
        <v>179</v>
      </c>
      <c r="I14" s="23">
        <f>VLOOKUP($B14,Total!$A$4:$V$348,Total!H$1,0)</f>
        <v>13338364</v>
      </c>
      <c r="J14" s="23">
        <f>VLOOKUP($B14,Total!$A$4:$V$348,Total!I$1,0)</f>
        <v>374</v>
      </c>
      <c r="K14" s="23">
        <f>VLOOKUP($B14,Total!$A$4:$V$348,Total!J$1,0)</f>
        <v>19345898</v>
      </c>
      <c r="L14" s="23">
        <f>VLOOKUP($B14,Total!$A$4:$V$348,Total!K$1,0)</f>
        <v>4</v>
      </c>
      <c r="M14" s="23">
        <f>VLOOKUP($B14,Total!$A$4:$V$348,Total!L$1,0)</f>
        <v>298064</v>
      </c>
      <c r="N14" s="23">
        <f>VLOOKUP($B14,Total!$A$4:$V$348,Total!M$1,0)</f>
        <v>3</v>
      </c>
      <c r="O14" s="23">
        <f>VLOOKUP($B14,Total!$A$4:$V$348,Total!N$1,0)</f>
        <v>155181</v>
      </c>
      <c r="P14" s="23">
        <f>VLOOKUP($B14,Total!$A$4:$V$348,Total!O$1,0)</f>
        <v>96</v>
      </c>
      <c r="Q14" s="23">
        <f>VLOOKUP($B14,Total!$A$4:$V$348,Total!P$1,0)</f>
        <v>7153536</v>
      </c>
      <c r="R14" s="23">
        <f>VLOOKUP($B14,Total!$A$4:$V$348,Total!Q$1,0)</f>
        <v>38</v>
      </c>
      <c r="S14" s="23">
        <f>VLOOKUP($B14,Total!$A$4:$V$348,Total!R$1,0)</f>
        <v>1965626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2762</v>
      </c>
      <c r="W14" s="23">
        <f>VLOOKUP($B14,Total!$A$4:$V$348,Total!V$1,0)</f>
        <v>165978020</v>
      </c>
      <c r="X14" s="24">
        <f t="shared" si="0"/>
        <v>165978020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4"/>
      <c r="AE14" s="24">
        <f t="shared" si="1"/>
        <v>165978020</v>
      </c>
      <c r="AF14" s="21">
        <f t="shared" si="2"/>
        <v>0</v>
      </c>
    </row>
    <row r="15" spans="1:32" s="21" customFormat="1" x14ac:dyDescent="0.2">
      <c r="A15" s="22">
        <v>2302</v>
      </c>
      <c r="B15" s="11">
        <v>2202</v>
      </c>
      <c r="C15" s="1" t="s">
        <v>34</v>
      </c>
      <c r="D15" s="23">
        <f>VLOOKUP($B15,Total!$A$4:$V$348,Total!C$1,0)</f>
        <v>0</v>
      </c>
      <c r="E15" s="23">
        <f>VLOOKUP($B15,Total!$A$4:$V$348,Total!D$1,0)</f>
        <v>0</v>
      </c>
      <c r="F15" s="23">
        <f>VLOOKUP($B15,Total!$A$4:$V$348,Total!E$1,0)</f>
        <v>8</v>
      </c>
      <c r="G15" s="23">
        <f>VLOOKUP($B15,Total!$A$4:$V$348,Total!F$1,0)</f>
        <v>413816</v>
      </c>
      <c r="H15" s="23">
        <f>VLOOKUP($B15,Total!$A$4:$V$348,Total!G$1,0)</f>
        <v>0</v>
      </c>
      <c r="I15" s="23">
        <f>VLOOKUP($B15,Total!$A$4:$V$348,Total!H$1,0)</f>
        <v>0</v>
      </c>
      <c r="J15" s="23">
        <f>VLOOKUP($B15,Total!$A$4:$V$348,Total!I$1,0)</f>
        <v>1</v>
      </c>
      <c r="K15" s="23">
        <f>VLOOKUP($B15,Total!$A$4:$V$348,Total!J$1,0)</f>
        <v>51727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0</v>
      </c>
      <c r="Q15" s="23">
        <f>VLOOKUP($B15,Total!$A$4:$V$348,Total!P$1,0)</f>
        <v>0</v>
      </c>
      <c r="R15" s="23">
        <f>VLOOKUP($B15,Total!$A$4:$V$348,Total!Q$1,0)</f>
        <v>0</v>
      </c>
      <c r="S15" s="23">
        <f>VLOOKUP($B15,Total!$A$4:$V$348,Total!R$1,0)</f>
        <v>0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9</v>
      </c>
      <c r="W15" s="23">
        <f>VLOOKUP($B15,Total!$A$4:$V$348,Total!V$1,0)</f>
        <v>465543</v>
      </c>
      <c r="X15" s="24">
        <f t="shared" si="0"/>
        <v>465543</v>
      </c>
      <c r="Y15" s="21">
        <v>0</v>
      </c>
      <c r="Z15" s="21">
        <v>0</v>
      </c>
      <c r="AA15" s="21">
        <v>0</v>
      </c>
      <c r="AD15" s="24"/>
      <c r="AE15" s="24">
        <f t="shared" si="1"/>
        <v>465543</v>
      </c>
      <c r="AF15" s="21">
        <f t="shared" si="2"/>
        <v>0</v>
      </c>
    </row>
    <row r="16" spans="1:32" s="21" customFormat="1" ht="18" customHeight="1" x14ac:dyDescent="0.2">
      <c r="A16" s="36">
        <v>2303</v>
      </c>
      <c r="B16" s="11">
        <v>2203</v>
      </c>
      <c r="C16" s="1" t="s">
        <v>35</v>
      </c>
      <c r="D16" s="23">
        <f>VLOOKUP($B16,Total!$A$4:$V$348,Total!C$1,0)</f>
        <v>98</v>
      </c>
      <c r="E16" s="23">
        <f>VLOOKUP($B16,Total!$A$4:$V$348,Total!D$1,0)</f>
        <v>7302568</v>
      </c>
      <c r="F16" s="23">
        <f>VLOOKUP($B16,Total!$A$4:$V$348,Total!E$1,0)</f>
        <v>162</v>
      </c>
      <c r="G16" s="23">
        <f>VLOOKUP($B16,Total!$A$4:$V$348,Total!F$1,0)</f>
        <v>8379774</v>
      </c>
      <c r="H16" s="23">
        <f>VLOOKUP($B16,Total!$A$4:$V$348,Total!G$1,0)</f>
        <v>44</v>
      </c>
      <c r="I16" s="23">
        <f>VLOOKUP($B16,Total!$A$4:$V$348,Total!H$1,0)</f>
        <v>3278704</v>
      </c>
      <c r="J16" s="23">
        <f>VLOOKUP($B16,Total!$A$4:$V$348,Total!I$1,0)</f>
        <v>43</v>
      </c>
      <c r="K16" s="23">
        <f>VLOOKUP($B16,Total!$A$4:$V$348,Total!J$1,0)</f>
        <v>2224261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0</v>
      </c>
      <c r="Q16" s="23">
        <f>VLOOKUP($B16,Total!$A$4:$V$348,Total!P$1,0)</f>
        <v>0</v>
      </c>
      <c r="R16" s="23">
        <f>VLOOKUP($B16,Total!$A$4:$V$348,Total!Q$1,0)</f>
        <v>0</v>
      </c>
      <c r="S16" s="23">
        <f>VLOOKUP($B16,Total!$A$4:$V$348,Total!R$1,0)</f>
        <v>0</v>
      </c>
      <c r="T16" s="23">
        <f>VLOOKUP($B16,Total!$A$4:$V$348,Total!S$1,0)</f>
        <v>1</v>
      </c>
      <c r="U16" s="23">
        <f>VLOOKUP($B16,Total!$A$4:$V$348,Total!T$1,0)</f>
        <v>0</v>
      </c>
      <c r="V16" s="23">
        <f>VLOOKUP($B16,Total!$A$4:$V$348,Total!U$1,0)</f>
        <v>348</v>
      </c>
      <c r="W16" s="23">
        <f>VLOOKUP($B16,Total!$A$4:$V$348,Total!V$1,0)</f>
        <v>21185307</v>
      </c>
      <c r="X16" s="24">
        <f t="shared" si="0"/>
        <v>21185307</v>
      </c>
      <c r="Y16" s="21">
        <v>0</v>
      </c>
      <c r="Z16" s="21">
        <v>0</v>
      </c>
      <c r="AA16" s="21">
        <v>0</v>
      </c>
      <c r="AD16" s="24"/>
      <c r="AE16" s="24">
        <f t="shared" si="1"/>
        <v>21185307</v>
      </c>
      <c r="AF16" s="21">
        <f t="shared" si="2"/>
        <v>0</v>
      </c>
    </row>
    <row r="17" spans="1:23" s="21" customFormat="1" ht="13.5" customHeight="1" x14ac:dyDescent="0.2">
      <c r="A17" s="197" t="s">
        <v>366</v>
      </c>
      <c r="B17" s="197"/>
      <c r="C17" s="197"/>
      <c r="D17" s="25">
        <f t="shared" ref="D17:W17" si="3">SUM(D8:D16)</f>
        <v>3748</v>
      </c>
      <c r="E17" s="26">
        <f t="shared" si="3"/>
        <v>279285968</v>
      </c>
      <c r="F17" s="26">
        <f t="shared" si="3"/>
        <v>5213</v>
      </c>
      <c r="G17" s="26">
        <f t="shared" si="3"/>
        <v>269652851</v>
      </c>
      <c r="H17" s="26">
        <f t="shared" si="3"/>
        <v>488</v>
      </c>
      <c r="I17" s="26">
        <f t="shared" si="3"/>
        <v>36363808</v>
      </c>
      <c r="J17" s="26">
        <f t="shared" si="3"/>
        <v>921</v>
      </c>
      <c r="K17" s="26">
        <f t="shared" si="3"/>
        <v>47640567</v>
      </c>
      <c r="L17" s="26">
        <f t="shared" si="3"/>
        <v>29</v>
      </c>
      <c r="M17" s="26">
        <f t="shared" si="3"/>
        <v>2160964</v>
      </c>
      <c r="N17" s="26">
        <f t="shared" si="3"/>
        <v>27</v>
      </c>
      <c r="O17" s="26">
        <f t="shared" si="3"/>
        <v>1396629</v>
      </c>
      <c r="P17" s="26">
        <f t="shared" si="3"/>
        <v>302</v>
      </c>
      <c r="Q17" s="26">
        <f t="shared" si="3"/>
        <v>22503832</v>
      </c>
      <c r="R17" s="26">
        <f t="shared" si="3"/>
        <v>58</v>
      </c>
      <c r="S17" s="26">
        <f t="shared" si="3"/>
        <v>3000166</v>
      </c>
      <c r="T17" s="27">
        <f t="shared" si="3"/>
        <v>1</v>
      </c>
      <c r="U17" s="27">
        <f t="shared" si="3"/>
        <v>0</v>
      </c>
      <c r="V17" s="26">
        <f t="shared" si="3"/>
        <v>10787</v>
      </c>
      <c r="W17" s="28">
        <f t="shared" si="3"/>
        <v>662004785</v>
      </c>
    </row>
    <row r="18" spans="1:23" x14ac:dyDescent="0.2">
      <c r="U18" s="37"/>
    </row>
    <row r="19" spans="1:23" ht="15" x14ac:dyDescent="0.25">
      <c r="C19" s="29"/>
      <c r="D19" s="30"/>
    </row>
    <row r="20" spans="1:23" ht="15" x14ac:dyDescent="0.25">
      <c r="C20" s="29"/>
      <c r="D20" s="30"/>
    </row>
    <row r="21" spans="1:23" ht="15" x14ac:dyDescent="0.25">
      <c r="C21" s="29"/>
      <c r="D21" s="30"/>
      <c r="F21" s="31" t="s">
        <v>367</v>
      </c>
      <c r="G21" s="32">
        <v>72486</v>
      </c>
    </row>
    <row r="22" spans="1:23" ht="15" x14ac:dyDescent="0.25">
      <c r="C22" s="29"/>
      <c r="D22" s="30"/>
      <c r="F22" s="31" t="s">
        <v>368</v>
      </c>
      <c r="G22" s="32">
        <v>50318</v>
      </c>
    </row>
  </sheetData>
  <mergeCells count="13">
    <mergeCell ref="A17:C17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8" style="14" customWidth="1"/>
    <col min="2" max="2" width="14.42578125" style="14" customWidth="1"/>
    <col min="3" max="3" width="22" style="14" customWidth="1"/>
    <col min="4" max="4" width="12.140625" hidden="1" customWidth="1"/>
    <col min="5" max="5" width="14.140625" hidden="1" customWidth="1"/>
    <col min="6" max="6" width="13.85546875" hidden="1" customWidth="1"/>
    <col min="7" max="7" width="14.140625" hidden="1" customWidth="1"/>
    <col min="8" max="8" width="12.140625" hidden="1" customWidth="1"/>
    <col min="9" max="9" width="14.140625" hidden="1" customWidth="1"/>
    <col min="10" max="12" width="12.140625" hidden="1" customWidth="1"/>
    <col min="13" max="13" width="14.140625" hidden="1" customWidth="1"/>
    <col min="14" max="19" width="12.140625" hidden="1" customWidth="1"/>
    <col min="20" max="20" width="12.5703125" hidden="1" customWidth="1"/>
    <col min="21" max="21" width="12.140625" hidden="1" customWidth="1"/>
    <col min="22" max="22" width="17.42578125" hidden="1" customWidth="1"/>
    <col min="23" max="23" width="17.42578125" customWidth="1"/>
    <col min="24" max="24" width="16.7109375" hidden="1" customWidth="1"/>
    <col min="25" max="34" width="10.7109375" hidden="1" customWidth="1"/>
    <col min="35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3" ht="18" x14ac:dyDescent="0.25">
      <c r="A4" s="194" t="s">
        <v>371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3" ht="15.75" customHeight="1" x14ac:dyDescent="0.2">
      <c r="A6" s="202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105.75" customHeight="1" x14ac:dyDescent="0.2">
      <c r="A7" s="202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33" t="s">
        <v>12</v>
      </c>
      <c r="U7" s="34" t="s">
        <v>13</v>
      </c>
      <c r="V7" s="19" t="s">
        <v>14</v>
      </c>
      <c r="W7" s="20" t="s">
        <v>15</v>
      </c>
    </row>
    <row r="8" spans="1:33" s="21" customFormat="1" x14ac:dyDescent="0.2">
      <c r="A8" s="38">
        <v>3101</v>
      </c>
      <c r="B8" s="11">
        <v>3201</v>
      </c>
      <c r="C8" s="1" t="s">
        <v>36</v>
      </c>
      <c r="D8" s="23">
        <f>VLOOKUP($B8,Total!$A$4:$V$348,Total!C$1,0)</f>
        <v>0</v>
      </c>
      <c r="E8" s="23">
        <f>VLOOKUP($B8,Total!$A$4:$V$348,Total!D$1,0)</f>
        <v>0</v>
      </c>
      <c r="F8" s="23">
        <f>VLOOKUP($B8,Total!$A$4:$V$348,Total!E$1,0)</f>
        <v>0</v>
      </c>
      <c r="G8" s="23">
        <f>VLOOKUP($B8,Total!$A$4:$V$348,Total!F$1,0)</f>
        <v>0</v>
      </c>
      <c r="H8" s="23">
        <f>VLOOKUP($B8,Total!$A$4:$V$348,Total!G$1,0)</f>
        <v>0</v>
      </c>
      <c r="I8" s="23">
        <f>VLOOKUP($B8,Total!$A$4:$V$348,Total!H$1,0)</f>
        <v>0</v>
      </c>
      <c r="J8" s="23">
        <f>VLOOKUP($B8,Total!$A$4:$V$348,Total!I$1,0)</f>
        <v>0</v>
      </c>
      <c r="K8" s="23">
        <f>VLOOKUP($B8,Total!$A$4:$V$348,Total!J$1,0)</f>
        <v>0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0</v>
      </c>
      <c r="W8" s="23">
        <f>VLOOKUP($B8,Total!$A$4:$V$348,Total!V$1,0)</f>
        <v>0</v>
      </c>
      <c r="X8" s="24">
        <f t="shared" ref="X8:X16" si="0">E8+G8+I8+K8+M8+O8+Q8+S8+U8</f>
        <v>0</v>
      </c>
      <c r="Y8" s="21">
        <v>0</v>
      </c>
      <c r="Z8" s="21">
        <v>0</v>
      </c>
      <c r="AA8" s="21">
        <v>0</v>
      </c>
      <c r="AB8" s="24"/>
      <c r="AD8" s="24"/>
      <c r="AE8" s="24">
        <f t="shared" ref="AE8:AF11" si="1">X8+Z8+AB8</f>
        <v>0</v>
      </c>
      <c r="AF8" s="24">
        <f t="shared" si="1"/>
        <v>0</v>
      </c>
      <c r="AG8" s="24"/>
    </row>
    <row r="9" spans="1:33" s="21" customFormat="1" x14ac:dyDescent="0.2">
      <c r="A9" s="39">
        <v>3102</v>
      </c>
      <c r="B9" s="11">
        <v>3202</v>
      </c>
      <c r="C9" s="1" t="s">
        <v>37</v>
      </c>
      <c r="D9" s="23">
        <f>VLOOKUP($B9,Total!$A$4:$V$348,Total!C$1,0)</f>
        <v>121</v>
      </c>
      <c r="E9" s="23">
        <f>VLOOKUP($B9,Total!$A$4:$V$348,Total!D$1,0)</f>
        <v>9016436</v>
      </c>
      <c r="F9" s="23">
        <f>VLOOKUP($B9,Total!$A$4:$V$348,Total!E$1,0)</f>
        <v>154</v>
      </c>
      <c r="G9" s="23">
        <f>VLOOKUP($B9,Total!$A$4:$V$348,Total!F$1,0)</f>
        <v>7965958</v>
      </c>
      <c r="H9" s="23">
        <f>VLOOKUP($B9,Total!$A$4:$V$348,Total!G$1,0)</f>
        <v>0</v>
      </c>
      <c r="I9" s="23">
        <f>VLOOKUP($B9,Total!$A$4:$V$348,Total!H$1,0)</f>
        <v>0</v>
      </c>
      <c r="J9" s="23">
        <f>VLOOKUP($B9,Total!$A$4:$V$348,Total!I$1,0)</f>
        <v>0</v>
      </c>
      <c r="K9" s="23">
        <f>VLOOKUP($B9,Total!$A$4:$V$348,Total!J$1,0)</f>
        <v>0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1</v>
      </c>
      <c r="U9" s="23">
        <f>VLOOKUP($B9,Total!$A$4:$V$348,Total!T$1,0)</f>
        <v>54434</v>
      </c>
      <c r="V9" s="23">
        <f>VLOOKUP($B9,Total!$A$4:$V$348,Total!U$1,0)</f>
        <v>276</v>
      </c>
      <c r="W9" s="23">
        <f>VLOOKUP($B9,Total!$A$4:$V$348,Total!V$1,0)</f>
        <v>17036828</v>
      </c>
      <c r="X9" s="24">
        <f t="shared" si="0"/>
        <v>17036828</v>
      </c>
      <c r="Y9" s="21">
        <v>52951</v>
      </c>
      <c r="Z9" s="21">
        <v>0</v>
      </c>
      <c r="AA9" s="21">
        <v>0</v>
      </c>
      <c r="AB9" s="24"/>
      <c r="AD9" s="24"/>
      <c r="AE9" s="24">
        <f t="shared" si="1"/>
        <v>17036828</v>
      </c>
      <c r="AF9" s="24">
        <f t="shared" si="1"/>
        <v>52951</v>
      </c>
      <c r="AG9" s="24"/>
    </row>
    <row r="10" spans="1:33" s="21" customFormat="1" x14ac:dyDescent="0.2">
      <c r="A10" s="39">
        <v>3201</v>
      </c>
      <c r="B10" s="11">
        <v>3101</v>
      </c>
      <c r="C10" s="1" t="s">
        <v>38</v>
      </c>
      <c r="D10" s="23">
        <f>VLOOKUP($B10,Total!$A$4:$V$348,Total!C$1,0)</f>
        <v>1165</v>
      </c>
      <c r="E10" s="23">
        <f>VLOOKUP($B10,Total!$A$4:$V$348,Total!D$1,0)</f>
        <v>86811140</v>
      </c>
      <c r="F10" s="23">
        <f>VLOOKUP($B10,Total!$A$4:$V$348,Total!E$1,0)</f>
        <v>1395</v>
      </c>
      <c r="G10" s="23">
        <f>VLOOKUP($B10,Total!$A$4:$V$348,Total!F$1,0)</f>
        <v>72159165</v>
      </c>
      <c r="H10" s="23">
        <f>VLOOKUP($B10,Total!$A$4:$V$348,Total!G$1,0)</f>
        <v>290</v>
      </c>
      <c r="I10" s="23">
        <f>VLOOKUP($B10,Total!$A$4:$V$348,Total!H$1,0)</f>
        <v>21609640</v>
      </c>
      <c r="J10" s="23">
        <f>VLOOKUP($B10,Total!$A$4:$V$348,Total!I$1,0)</f>
        <v>305</v>
      </c>
      <c r="K10" s="23">
        <f>VLOOKUP($B10,Total!$A$4:$V$348,Total!J$1,0)</f>
        <v>15776735</v>
      </c>
      <c r="L10" s="23">
        <f>VLOOKUP($B10,Total!$A$4:$V$348,Total!K$1,0)</f>
        <v>16</v>
      </c>
      <c r="M10" s="23">
        <f>VLOOKUP($B10,Total!$A$4:$V$348,Total!L$1,0)</f>
        <v>1192256</v>
      </c>
      <c r="N10" s="23">
        <f>VLOOKUP($B10,Total!$A$4:$V$348,Total!M$1,0)</f>
        <v>1</v>
      </c>
      <c r="O10" s="23">
        <f>VLOOKUP($B10,Total!$A$4:$V$348,Total!N$1,0)</f>
        <v>51727</v>
      </c>
      <c r="P10" s="23">
        <f>VLOOKUP($B10,Total!$A$4:$V$348,Total!O$1,0)</f>
        <v>200</v>
      </c>
      <c r="Q10" s="23">
        <f>VLOOKUP($B10,Total!$A$4:$V$348,Total!P$1,0)</f>
        <v>14903200</v>
      </c>
      <c r="R10" s="23">
        <f>VLOOKUP($B10,Total!$A$4:$V$348,Total!Q$1,0)</f>
        <v>17</v>
      </c>
      <c r="S10" s="23">
        <f>VLOOKUP($B10,Total!$A$4:$V$348,Total!R$1,0)</f>
        <v>879359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3389</v>
      </c>
      <c r="W10" s="23">
        <f>VLOOKUP($B10,Total!$A$4:$V$348,Total!V$1,0)</f>
        <v>213383222</v>
      </c>
      <c r="X10" s="24">
        <f t="shared" si="0"/>
        <v>213383222</v>
      </c>
      <c r="Y10" s="21">
        <v>0</v>
      </c>
      <c r="Z10" s="21">
        <v>0</v>
      </c>
      <c r="AA10" s="21">
        <v>0</v>
      </c>
      <c r="AB10" s="24">
        <v>0</v>
      </c>
      <c r="AC10" s="21">
        <v>0</v>
      </c>
      <c r="AD10" s="24"/>
      <c r="AE10" s="24">
        <f t="shared" si="1"/>
        <v>213383222</v>
      </c>
      <c r="AF10" s="24">
        <f t="shared" si="1"/>
        <v>0</v>
      </c>
      <c r="AG10" s="24"/>
    </row>
    <row r="11" spans="1:33" s="21" customFormat="1" x14ac:dyDescent="0.2">
      <c r="A11" s="39">
        <v>3202</v>
      </c>
      <c r="B11" s="11">
        <v>3102</v>
      </c>
      <c r="C11" s="1" t="s">
        <v>39</v>
      </c>
      <c r="D11" s="23">
        <f>VLOOKUP($B11,Total!$A$4:$V$348,Total!C$1,0)</f>
        <v>153</v>
      </c>
      <c r="E11" s="23">
        <f>VLOOKUP($B11,Total!$A$4:$V$348,Total!D$1,0)</f>
        <v>11400948</v>
      </c>
      <c r="F11" s="23">
        <f>VLOOKUP($B11,Total!$A$4:$V$348,Total!E$1,0)</f>
        <v>189</v>
      </c>
      <c r="G11" s="23">
        <f>VLOOKUP($B11,Total!$A$4:$V$348,Total!F$1,0)</f>
        <v>9776403</v>
      </c>
      <c r="H11" s="23">
        <f>VLOOKUP($B11,Total!$A$4:$V$348,Total!G$1,0)</f>
        <v>90</v>
      </c>
      <c r="I11" s="23">
        <f>VLOOKUP($B11,Total!$A$4:$V$348,Total!H$1,0)</f>
        <v>6706440</v>
      </c>
      <c r="J11" s="23">
        <f>VLOOKUP($B11,Total!$A$4:$V$348,Total!I$1,0)</f>
        <v>59</v>
      </c>
      <c r="K11" s="23">
        <f>VLOOKUP($B11,Total!$A$4:$V$348,Total!J$1,0)</f>
        <v>3051893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32</v>
      </c>
      <c r="Q11" s="23">
        <f>VLOOKUP($B11,Total!$A$4:$V$348,Total!P$1,0)</f>
        <v>2384512</v>
      </c>
      <c r="R11" s="23">
        <f>VLOOKUP($B11,Total!$A$4:$V$348,Total!Q$1,0)</f>
        <v>8</v>
      </c>
      <c r="S11" s="23">
        <f>VLOOKUP($B11,Total!$A$4:$V$348,Total!R$1,0)</f>
        <v>413816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531</v>
      </c>
      <c r="W11" s="23">
        <f>VLOOKUP($B11,Total!$A$4:$V$348,Total!V$1,0)</f>
        <v>33734012</v>
      </c>
      <c r="X11" s="24">
        <f t="shared" si="0"/>
        <v>33734012</v>
      </c>
      <c r="Y11" s="21">
        <v>0</v>
      </c>
      <c r="Z11" s="21">
        <v>0</v>
      </c>
      <c r="AA11" s="21">
        <v>0</v>
      </c>
      <c r="AB11" s="24"/>
      <c r="AD11" s="24"/>
      <c r="AE11" s="24">
        <f t="shared" si="1"/>
        <v>33734012</v>
      </c>
      <c r="AF11" s="24">
        <f t="shared" si="1"/>
        <v>0</v>
      </c>
      <c r="AG11" s="24"/>
    </row>
    <row r="12" spans="1:33" s="21" customFormat="1" x14ac:dyDescent="0.2">
      <c r="A12" s="39">
        <v>3203</v>
      </c>
      <c r="B12" s="11">
        <v>3103</v>
      </c>
      <c r="C12" s="1" t="s">
        <v>40</v>
      </c>
      <c r="D12" s="23">
        <f>VLOOKUP($B12,Total!$A$4:$V$348,Total!C$1,0)</f>
        <v>131</v>
      </c>
      <c r="E12" s="23">
        <f>VLOOKUP($B12,Total!$A$4:$V$348,Total!D$1,0)</f>
        <v>9761596</v>
      </c>
      <c r="F12" s="23">
        <f>VLOOKUP($B12,Total!$A$4:$V$348,Total!E$1,0)</f>
        <v>247</v>
      </c>
      <c r="G12" s="23">
        <f>VLOOKUP($B12,Total!$A$4:$V$348,Total!F$1,0)</f>
        <v>12776569</v>
      </c>
      <c r="H12" s="23">
        <f>VLOOKUP($B12,Total!$A$4:$V$348,Total!G$1,0)</f>
        <v>85</v>
      </c>
      <c r="I12" s="23">
        <f>VLOOKUP($B12,Total!$A$4:$V$348,Total!H$1,0)</f>
        <v>6333860</v>
      </c>
      <c r="J12" s="23">
        <f>VLOOKUP($B12,Total!$A$4:$V$348,Total!I$1,0)</f>
        <v>50</v>
      </c>
      <c r="K12" s="23">
        <f>VLOOKUP($B12,Total!$A$4:$V$348,Total!J$1,0)</f>
        <v>2586350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0</v>
      </c>
      <c r="Q12" s="23">
        <f>VLOOKUP($B12,Total!$A$4:$V$348,Total!P$1,0)</f>
        <v>0</v>
      </c>
      <c r="R12" s="23">
        <f>VLOOKUP($B12,Total!$A$4:$V$348,Total!Q$1,0)</f>
        <v>0</v>
      </c>
      <c r="S12" s="23">
        <f>VLOOKUP($B12,Total!$A$4:$V$348,Total!R$1,0)</f>
        <v>0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513</v>
      </c>
      <c r="W12" s="23">
        <f>VLOOKUP($B12,Total!$A$4:$V$348,Total!V$1,0)</f>
        <v>31458375</v>
      </c>
      <c r="X12" s="24">
        <f t="shared" si="0"/>
        <v>31458375</v>
      </c>
      <c r="Y12" s="21">
        <v>0</v>
      </c>
      <c r="Z12" s="21">
        <v>0</v>
      </c>
      <c r="AA12" s="21">
        <v>0</v>
      </c>
      <c r="AB12" s="24"/>
      <c r="AD12" s="40">
        <v>42</v>
      </c>
      <c r="AE12" s="41">
        <v>0</v>
      </c>
      <c r="AF12" s="24">
        <f>Y12+AA12+AC12</f>
        <v>0</v>
      </c>
      <c r="AG12" s="24"/>
    </row>
    <row r="13" spans="1:33" s="21" customFormat="1" x14ac:dyDescent="0.2">
      <c r="A13" s="39">
        <v>3301</v>
      </c>
      <c r="B13" s="11">
        <v>3301</v>
      </c>
      <c r="C13" s="1" t="s">
        <v>41</v>
      </c>
      <c r="D13" s="23">
        <f>VLOOKUP($B13,Total!$A$4:$V$348,Total!C$1,0)</f>
        <v>0</v>
      </c>
      <c r="E13" s="23">
        <f>VLOOKUP($B13,Total!$A$4:$V$348,Total!D$1,0)</f>
        <v>0</v>
      </c>
      <c r="F13" s="23">
        <f>VLOOKUP($B13,Total!$A$4:$V$348,Total!E$1,0)</f>
        <v>0</v>
      </c>
      <c r="G13" s="23">
        <f>VLOOKUP($B13,Total!$A$4:$V$348,Total!F$1,0)</f>
        <v>0</v>
      </c>
      <c r="H13" s="23">
        <f>VLOOKUP($B13,Total!$A$4:$V$348,Total!G$1,0)</f>
        <v>189</v>
      </c>
      <c r="I13" s="23">
        <f>VLOOKUP($B13,Total!$A$4:$V$348,Total!H$1,0)</f>
        <v>14083524</v>
      </c>
      <c r="J13" s="23">
        <f>VLOOKUP($B13,Total!$A$4:$V$348,Total!I$1,0)</f>
        <v>125</v>
      </c>
      <c r="K13" s="23">
        <f>VLOOKUP($B13,Total!$A$4:$V$348,Total!J$1,0)</f>
        <v>6465875</v>
      </c>
      <c r="L13" s="23">
        <f>VLOOKUP($B13,Total!$A$4:$V$348,Total!K$1,0)</f>
        <v>6</v>
      </c>
      <c r="M13" s="23">
        <f>VLOOKUP($B13,Total!$A$4:$V$348,Total!L$1,0)</f>
        <v>447096</v>
      </c>
      <c r="N13" s="23">
        <f>VLOOKUP($B13,Total!$A$4:$V$348,Total!M$1,0)</f>
        <v>1</v>
      </c>
      <c r="O13" s="23">
        <f>VLOOKUP($B13,Total!$A$4:$V$348,Total!N$1,0)</f>
        <v>51727</v>
      </c>
      <c r="P13" s="23">
        <f>VLOOKUP($B13,Total!$A$4:$V$348,Total!O$1,0)</f>
        <v>0</v>
      </c>
      <c r="Q13" s="23">
        <f>VLOOKUP($B13,Total!$A$4:$V$348,Total!P$1,0)</f>
        <v>0</v>
      </c>
      <c r="R13" s="23">
        <f>VLOOKUP($B13,Total!$A$4:$V$348,Total!Q$1,0)</f>
        <v>0</v>
      </c>
      <c r="S13" s="23">
        <f>VLOOKUP($B13,Total!$A$4:$V$348,Total!R$1,0)</f>
        <v>0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321</v>
      </c>
      <c r="W13" s="23">
        <f>VLOOKUP($B13,Total!$A$4:$V$348,Total!V$1,0)</f>
        <v>21048222</v>
      </c>
      <c r="X13" s="24">
        <f t="shared" si="0"/>
        <v>21048222</v>
      </c>
      <c r="Z13" s="21">
        <v>0</v>
      </c>
      <c r="AA13" s="21">
        <v>0</v>
      </c>
      <c r="AB13" s="24">
        <v>1</v>
      </c>
      <c r="AC13" s="21">
        <v>72486</v>
      </c>
      <c r="AD13" s="24"/>
      <c r="AE13" s="24">
        <f>X13+Z13+AB13</f>
        <v>21048223</v>
      </c>
      <c r="AF13" s="24">
        <f>Y13+AA13+AC13</f>
        <v>72486</v>
      </c>
      <c r="AG13" s="24"/>
    </row>
    <row r="14" spans="1:33" s="21" customFormat="1" x14ac:dyDescent="0.2">
      <c r="A14" s="39">
        <v>3302</v>
      </c>
      <c r="B14" s="11">
        <v>3303</v>
      </c>
      <c r="C14" s="1" t="s">
        <v>42</v>
      </c>
      <c r="D14" s="23">
        <f>VLOOKUP($B14,Total!$A$4:$V$348,Total!C$1,0)</f>
        <v>0</v>
      </c>
      <c r="E14" s="23">
        <f>VLOOKUP($B14,Total!$A$4:$V$348,Total!D$1,0)</f>
        <v>0</v>
      </c>
      <c r="F14" s="23">
        <f>VLOOKUP($B14,Total!$A$4:$V$348,Total!E$1,0)</f>
        <v>0</v>
      </c>
      <c r="G14" s="23">
        <f>VLOOKUP($B14,Total!$A$4:$V$348,Total!F$1,0)</f>
        <v>0</v>
      </c>
      <c r="H14" s="23">
        <f>VLOOKUP($B14,Total!$A$4:$V$348,Total!G$1,0)</f>
        <v>0</v>
      </c>
      <c r="I14" s="23">
        <f>VLOOKUP($B14,Total!$A$4:$V$348,Total!H$1,0)</f>
        <v>0</v>
      </c>
      <c r="J14" s="23">
        <f>VLOOKUP($B14,Total!$A$4:$V$348,Total!I$1,0)</f>
        <v>0</v>
      </c>
      <c r="K14" s="23">
        <f>VLOOKUP($B14,Total!$A$4:$V$348,Total!J$1,0)</f>
        <v>0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0</v>
      </c>
      <c r="Q14" s="23">
        <f>VLOOKUP($B14,Total!$A$4:$V$348,Total!P$1,0)</f>
        <v>0</v>
      </c>
      <c r="R14" s="23">
        <f>VLOOKUP($B14,Total!$A$4:$V$348,Total!Q$1,0)</f>
        <v>0</v>
      </c>
      <c r="S14" s="23">
        <f>VLOOKUP($B14,Total!$A$4:$V$348,Total!R$1,0)</f>
        <v>0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0</v>
      </c>
      <c r="W14" s="23">
        <f>VLOOKUP($B14,Total!$A$4:$V$348,Total!V$1,0)</f>
        <v>0</v>
      </c>
      <c r="X14" s="24">
        <f t="shared" si="0"/>
        <v>0</v>
      </c>
      <c r="Z14" s="21">
        <v>0</v>
      </c>
      <c r="AA14" s="21">
        <v>0</v>
      </c>
      <c r="AB14" s="24">
        <v>1</v>
      </c>
      <c r="AC14" s="21">
        <v>52951</v>
      </c>
      <c r="AD14" s="24"/>
      <c r="AE14" s="24">
        <f>X14+Z14+AB14</f>
        <v>1</v>
      </c>
      <c r="AF14" s="24">
        <f>Y14+AA14+AC14</f>
        <v>52951</v>
      </c>
      <c r="AG14" s="24"/>
    </row>
    <row r="15" spans="1:33" s="21" customFormat="1" x14ac:dyDescent="0.2">
      <c r="A15" s="39">
        <v>3303</v>
      </c>
      <c r="B15" s="11">
        <v>3304</v>
      </c>
      <c r="C15" s="1" t="s">
        <v>43</v>
      </c>
      <c r="D15" s="23">
        <f>VLOOKUP($B15,Total!$A$4:$V$348,Total!C$1,0)</f>
        <v>0</v>
      </c>
      <c r="E15" s="23">
        <f>VLOOKUP($B15,Total!$A$4:$V$348,Total!D$1,0)</f>
        <v>0</v>
      </c>
      <c r="F15" s="23">
        <f>VLOOKUP($B15,Total!$A$4:$V$348,Total!E$1,0)</f>
        <v>0</v>
      </c>
      <c r="G15" s="23">
        <f>VLOOKUP($B15,Total!$A$4:$V$348,Total!F$1,0)</f>
        <v>0</v>
      </c>
      <c r="H15" s="23">
        <f>VLOOKUP($B15,Total!$A$4:$V$348,Total!G$1,0)</f>
        <v>0</v>
      </c>
      <c r="I15" s="23">
        <f>VLOOKUP($B15,Total!$A$4:$V$348,Total!H$1,0)</f>
        <v>0</v>
      </c>
      <c r="J15" s="23">
        <f>VLOOKUP($B15,Total!$A$4:$V$348,Total!I$1,0)</f>
        <v>0</v>
      </c>
      <c r="K15" s="23">
        <f>VLOOKUP($B15,Total!$A$4:$V$348,Total!J$1,0)</f>
        <v>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0</v>
      </c>
      <c r="Q15" s="23">
        <f>VLOOKUP($B15,Total!$A$4:$V$348,Total!P$1,0)</f>
        <v>0</v>
      </c>
      <c r="R15" s="23">
        <f>VLOOKUP($B15,Total!$A$4:$V$348,Total!Q$1,0)</f>
        <v>0</v>
      </c>
      <c r="S15" s="23">
        <f>VLOOKUP($B15,Total!$A$4:$V$348,Total!R$1,0)</f>
        <v>0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0</v>
      </c>
      <c r="W15" s="23">
        <f>VLOOKUP($B15,Total!$A$4:$V$348,Total!V$1,0)</f>
        <v>0</v>
      </c>
      <c r="X15" s="24">
        <f t="shared" si="0"/>
        <v>0</v>
      </c>
      <c r="Z15" s="21">
        <v>0</v>
      </c>
      <c r="AA15" s="21">
        <v>0</v>
      </c>
      <c r="AB15" s="24"/>
      <c r="AD15" s="24"/>
      <c r="AE15" s="24">
        <f>X15+Z15+AB15</f>
        <v>0</v>
      </c>
      <c r="AF15" s="24">
        <f>Y15+AA15+AC15</f>
        <v>0</v>
      </c>
      <c r="AG15" s="24"/>
    </row>
    <row r="16" spans="1:33" s="21" customFormat="1" x14ac:dyDescent="0.2">
      <c r="A16" s="42">
        <v>3304</v>
      </c>
      <c r="B16" s="11">
        <v>3302</v>
      </c>
      <c r="C16" s="1" t="s">
        <v>44</v>
      </c>
      <c r="D16" s="23">
        <f>VLOOKUP($B16,Total!$A$4:$V$348,Total!C$1,0)</f>
        <v>0</v>
      </c>
      <c r="E16" s="23">
        <f>VLOOKUP($B16,Total!$A$4:$V$348,Total!D$1,0)</f>
        <v>0</v>
      </c>
      <c r="F16" s="23">
        <f>VLOOKUP($B16,Total!$A$4:$V$348,Total!E$1,0)</f>
        <v>0</v>
      </c>
      <c r="G16" s="23">
        <f>VLOOKUP($B16,Total!$A$4:$V$348,Total!F$1,0)</f>
        <v>0</v>
      </c>
      <c r="H16" s="23">
        <f>VLOOKUP($B16,Total!$A$4:$V$348,Total!G$1,0)</f>
        <v>41</v>
      </c>
      <c r="I16" s="23">
        <f>VLOOKUP($B16,Total!$A$4:$V$348,Total!H$1,0)</f>
        <v>3055156</v>
      </c>
      <c r="J16" s="23">
        <f>VLOOKUP($B16,Total!$A$4:$V$348,Total!I$1,0)</f>
        <v>22</v>
      </c>
      <c r="K16" s="23">
        <f>VLOOKUP($B16,Total!$A$4:$V$348,Total!J$1,0)</f>
        <v>1137994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0</v>
      </c>
      <c r="Q16" s="23">
        <f>VLOOKUP($B16,Total!$A$4:$V$348,Total!P$1,0)</f>
        <v>0</v>
      </c>
      <c r="R16" s="23">
        <f>VLOOKUP($B16,Total!$A$4:$V$348,Total!Q$1,0)</f>
        <v>0</v>
      </c>
      <c r="S16" s="23">
        <f>VLOOKUP($B16,Total!$A$4:$V$348,Total!R$1,0)</f>
        <v>0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63</v>
      </c>
      <c r="W16" s="23">
        <f>VLOOKUP($B16,Total!$A$4:$V$348,Total!V$1,0)</f>
        <v>4193150</v>
      </c>
      <c r="X16" s="24">
        <f t="shared" si="0"/>
        <v>4193150</v>
      </c>
      <c r="Z16" s="21">
        <v>0</v>
      </c>
      <c r="AA16" s="21">
        <v>0</v>
      </c>
      <c r="AB16" s="24"/>
      <c r="AD16" s="24"/>
      <c r="AE16" s="24">
        <f>X16+Z16+AB16</f>
        <v>4193150</v>
      </c>
      <c r="AF16" s="24">
        <f>Y16+AA16+AC16</f>
        <v>0</v>
      </c>
      <c r="AG16" s="24"/>
    </row>
    <row r="17" spans="1:23" s="21" customFormat="1" ht="13.5" customHeight="1" x14ac:dyDescent="0.2">
      <c r="A17" s="197" t="s">
        <v>366</v>
      </c>
      <c r="B17" s="197"/>
      <c r="C17" s="197"/>
      <c r="D17" s="43">
        <f t="shared" ref="D17:W17" si="2">SUM(D8:D16)</f>
        <v>1570</v>
      </c>
      <c r="E17" s="43">
        <f t="shared" si="2"/>
        <v>116990120</v>
      </c>
      <c r="F17" s="43">
        <f t="shared" si="2"/>
        <v>1985</v>
      </c>
      <c r="G17" s="44">
        <f t="shared" si="2"/>
        <v>102678095</v>
      </c>
      <c r="H17" s="43">
        <f t="shared" si="2"/>
        <v>695</v>
      </c>
      <c r="I17" s="43">
        <f t="shared" si="2"/>
        <v>51788620</v>
      </c>
      <c r="J17" s="43">
        <f t="shared" si="2"/>
        <v>561</v>
      </c>
      <c r="K17" s="44">
        <f t="shared" si="2"/>
        <v>29018847</v>
      </c>
      <c r="L17" s="43">
        <f t="shared" si="2"/>
        <v>22</v>
      </c>
      <c r="M17" s="43">
        <f t="shared" si="2"/>
        <v>1639352</v>
      </c>
      <c r="N17" s="43">
        <f t="shared" si="2"/>
        <v>2</v>
      </c>
      <c r="O17" s="43">
        <f t="shared" si="2"/>
        <v>103454</v>
      </c>
      <c r="P17" s="43">
        <f t="shared" si="2"/>
        <v>232</v>
      </c>
      <c r="Q17" s="43">
        <f t="shared" si="2"/>
        <v>17287712</v>
      </c>
      <c r="R17" s="43">
        <f t="shared" si="2"/>
        <v>25</v>
      </c>
      <c r="S17" s="43">
        <f t="shared" si="2"/>
        <v>1293175</v>
      </c>
      <c r="T17" s="43">
        <f t="shared" si="2"/>
        <v>1</v>
      </c>
      <c r="U17" s="43">
        <f t="shared" si="2"/>
        <v>54434</v>
      </c>
      <c r="V17" s="43">
        <f t="shared" si="2"/>
        <v>5093</v>
      </c>
      <c r="W17" s="44">
        <f t="shared" si="2"/>
        <v>320853809</v>
      </c>
    </row>
    <row r="21" spans="1:23" x14ac:dyDescent="0.2">
      <c r="F21" s="31" t="s">
        <v>367</v>
      </c>
      <c r="G21" s="32">
        <v>72486</v>
      </c>
    </row>
    <row r="22" spans="1:23" x14ac:dyDescent="0.2">
      <c r="F22" s="31" t="s">
        <v>368</v>
      </c>
      <c r="G22" s="32">
        <v>50318</v>
      </c>
    </row>
  </sheetData>
  <mergeCells count="13">
    <mergeCell ref="A17:C17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8.140625" style="14" customWidth="1"/>
    <col min="2" max="2" width="13" style="14" customWidth="1"/>
    <col min="3" max="3" width="15" style="14" customWidth="1"/>
    <col min="4" max="4" width="11.85546875" hidden="1" customWidth="1"/>
    <col min="5" max="5" width="15" hidden="1" customWidth="1"/>
    <col min="6" max="6" width="12.7109375" hidden="1" customWidth="1"/>
    <col min="7" max="7" width="13" hidden="1" customWidth="1"/>
    <col min="8" max="8" width="14.28515625" hidden="1" customWidth="1"/>
    <col min="9" max="9" width="14.140625" hidden="1" customWidth="1"/>
    <col min="10" max="10" width="11.85546875" hidden="1" customWidth="1"/>
    <col min="11" max="11" width="13.140625" hidden="1" customWidth="1"/>
    <col min="12" max="12" width="12" hidden="1" customWidth="1"/>
    <col min="13" max="13" width="13.28515625" hidden="1" customWidth="1"/>
    <col min="14" max="14" width="12" hidden="1" customWidth="1"/>
    <col min="15" max="15" width="13.140625" hidden="1" customWidth="1"/>
    <col min="16" max="16" width="11.85546875" hidden="1" customWidth="1"/>
    <col min="17" max="17" width="13.140625" hidden="1" customWidth="1"/>
    <col min="18" max="19" width="11.85546875" hidden="1" customWidth="1"/>
    <col min="20" max="20" width="10.140625" hidden="1" customWidth="1"/>
    <col min="21" max="21" width="11.85546875" hidden="1" customWidth="1"/>
    <col min="22" max="22" width="17.42578125" hidden="1" customWidth="1"/>
    <col min="23" max="23" width="17.42578125" customWidth="1"/>
    <col min="24" max="24" width="15.85546875" hidden="1" customWidth="1"/>
    <col min="25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372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4" ht="13.5" customHeight="1" x14ac:dyDescent="0.2">
      <c r="A6" s="198" t="s">
        <v>362</v>
      </c>
      <c r="B6" s="197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109.5" customHeight="1" x14ac:dyDescent="0.2">
      <c r="A7" s="198"/>
      <c r="B7" s="197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4101</v>
      </c>
      <c r="B8" s="11">
        <v>4101</v>
      </c>
      <c r="C8" s="1" t="s">
        <v>45</v>
      </c>
      <c r="D8" s="23">
        <f>VLOOKUP($B8,Total!$A$4:$V$348,Total!C$1,0)</f>
        <v>1073</v>
      </c>
      <c r="E8" s="23">
        <f>VLOOKUP($B8,Total!$A$4:$V$348,Total!D$1,0)</f>
        <v>79955668</v>
      </c>
      <c r="F8" s="23">
        <f>VLOOKUP($B8,Total!$A$4:$V$348,Total!E$1,0)</f>
        <v>1277</v>
      </c>
      <c r="G8" s="23">
        <f>VLOOKUP($B8,Total!$A$4:$V$348,Total!F$1,0)</f>
        <v>66055379</v>
      </c>
      <c r="H8" s="23">
        <f>VLOOKUP($B8,Total!$A$4:$V$348,Total!G$1,0)</f>
        <v>390</v>
      </c>
      <c r="I8" s="23">
        <f>VLOOKUP($B8,Total!$A$4:$V$348,Total!H$1,0)</f>
        <v>29061240</v>
      </c>
      <c r="J8" s="23">
        <f>VLOOKUP($B8,Total!$A$4:$V$348,Total!I$1,0)</f>
        <v>435</v>
      </c>
      <c r="K8" s="23">
        <f>VLOOKUP($B8,Total!$A$4:$V$348,Total!J$1,0)</f>
        <v>22501245</v>
      </c>
      <c r="L8" s="23">
        <f>VLOOKUP($B8,Total!$A$4:$V$348,Total!K$1,0)</f>
        <v>14</v>
      </c>
      <c r="M8" s="23">
        <f>VLOOKUP($B8,Total!$A$4:$V$348,Total!L$1,0)</f>
        <v>1043224</v>
      </c>
      <c r="N8" s="23">
        <f>VLOOKUP($B8,Total!$A$4:$V$348,Total!M$1,0)</f>
        <v>7</v>
      </c>
      <c r="O8" s="23">
        <f>VLOOKUP($B8,Total!$A$4:$V$348,Total!N$1,0)</f>
        <v>362089</v>
      </c>
      <c r="P8" s="23">
        <f>VLOOKUP($B8,Total!$A$4:$V$348,Total!O$1,0)</f>
        <v>233</v>
      </c>
      <c r="Q8" s="23">
        <f>VLOOKUP($B8,Total!$A$4:$V$348,Total!P$1,0)</f>
        <v>17362228</v>
      </c>
      <c r="R8" s="23">
        <f>VLOOKUP($B8,Total!$A$4:$V$348,Total!Q$1,0)</f>
        <v>87</v>
      </c>
      <c r="S8" s="23">
        <f>VLOOKUP($B8,Total!$A$4:$V$348,Total!R$1,0)</f>
        <v>4500249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3516</v>
      </c>
      <c r="W8" s="23">
        <f>VLOOKUP($B8,Total!$A$4:$V$348,Total!V$1,0)</f>
        <v>220841322</v>
      </c>
      <c r="X8" s="24">
        <f t="shared" ref="X8:X22" si="0">E8+G8+I8+K8+M8+O8+Q8+S8+U8</f>
        <v>220841322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4">
        <v>0</v>
      </c>
      <c r="AE8" s="21">
        <v>0</v>
      </c>
      <c r="AF8" s="24"/>
      <c r="AG8" s="24">
        <f t="shared" ref="AG8:AG22" si="1">X8+Z8+AB8+AD8</f>
        <v>220841322</v>
      </c>
      <c r="AH8" s="21">
        <f t="shared" ref="AH8:AH22" si="2">Y8+AA8+AC8+AE8</f>
        <v>0</v>
      </c>
    </row>
    <row r="9" spans="1:34" s="21" customFormat="1" x14ac:dyDescent="0.2">
      <c r="A9" s="22">
        <v>4102</v>
      </c>
      <c r="B9" s="11">
        <v>4104</v>
      </c>
      <c r="C9" s="1" t="s">
        <v>46</v>
      </c>
      <c r="D9" s="23">
        <f>VLOOKUP($B9,Total!$A$4:$V$348,Total!C$1,0)</f>
        <v>68</v>
      </c>
      <c r="E9" s="23">
        <f>VLOOKUP($B9,Total!$A$4:$V$348,Total!D$1,0)</f>
        <v>5067088</v>
      </c>
      <c r="F9" s="23">
        <f>VLOOKUP($B9,Total!$A$4:$V$348,Total!E$1,0)</f>
        <v>92</v>
      </c>
      <c r="G9" s="23">
        <f>VLOOKUP($B9,Total!$A$4:$V$348,Total!F$1,0)</f>
        <v>4758884</v>
      </c>
      <c r="H9" s="23">
        <f>VLOOKUP($B9,Total!$A$4:$V$348,Total!G$1,0)</f>
        <v>47</v>
      </c>
      <c r="I9" s="23">
        <f>VLOOKUP($B9,Total!$A$4:$V$348,Total!H$1,0)</f>
        <v>3502252</v>
      </c>
      <c r="J9" s="23">
        <f>VLOOKUP($B9,Total!$A$4:$V$348,Total!I$1,0)</f>
        <v>21</v>
      </c>
      <c r="K9" s="23">
        <f>VLOOKUP($B9,Total!$A$4:$V$348,Total!J$1,0)</f>
        <v>1086267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19</v>
      </c>
      <c r="Q9" s="23">
        <f>VLOOKUP($B9,Total!$A$4:$V$348,Total!P$1,0)</f>
        <v>1415804</v>
      </c>
      <c r="R9" s="23">
        <f>VLOOKUP($B9,Total!$A$4:$V$348,Total!Q$1,0)</f>
        <v>7</v>
      </c>
      <c r="S9" s="23">
        <f>VLOOKUP($B9,Total!$A$4:$V$348,Total!R$1,0)</f>
        <v>362089</v>
      </c>
      <c r="T9" s="23">
        <f>VLOOKUP($B9,Total!$A$4:$V$348,Total!S$1,0)</f>
        <v>1</v>
      </c>
      <c r="U9" s="23">
        <f>VLOOKUP($B9,Total!$A$4:$V$348,Total!T$1,0)</f>
        <v>54434</v>
      </c>
      <c r="V9" s="23">
        <f>VLOOKUP($B9,Total!$A$4:$V$348,Total!U$1,0)</f>
        <v>255</v>
      </c>
      <c r="W9" s="23">
        <f>VLOOKUP($B9,Total!$A$4:$V$348,Total!V$1,0)</f>
        <v>16246818</v>
      </c>
      <c r="X9" s="24">
        <f t="shared" si="0"/>
        <v>16246818</v>
      </c>
      <c r="Y9" s="21">
        <v>0</v>
      </c>
      <c r="Z9" s="21">
        <v>1</v>
      </c>
      <c r="AA9" s="21">
        <v>52951</v>
      </c>
      <c r="AD9" s="24">
        <v>0</v>
      </c>
      <c r="AE9" s="21">
        <v>0</v>
      </c>
      <c r="AF9" s="24"/>
      <c r="AG9" s="24">
        <f t="shared" si="1"/>
        <v>16246819</v>
      </c>
      <c r="AH9" s="21">
        <f t="shared" si="2"/>
        <v>52951</v>
      </c>
    </row>
    <row r="10" spans="1:34" s="21" customFormat="1" x14ac:dyDescent="0.2">
      <c r="A10" s="22">
        <v>4103</v>
      </c>
      <c r="B10" s="11">
        <v>4102</v>
      </c>
      <c r="C10" s="1" t="s">
        <v>47</v>
      </c>
      <c r="D10" s="23">
        <f>VLOOKUP($B10,Total!$A$4:$V$348,Total!C$1,0)</f>
        <v>0</v>
      </c>
      <c r="E10" s="23">
        <f>VLOOKUP($B10,Total!$A$4:$V$348,Total!D$1,0)</f>
        <v>0</v>
      </c>
      <c r="F10" s="23">
        <f>VLOOKUP($B10,Total!$A$4:$V$348,Total!E$1,0)</f>
        <v>0</v>
      </c>
      <c r="G10" s="23">
        <f>VLOOKUP($B10,Total!$A$4:$V$348,Total!F$1,0)</f>
        <v>0</v>
      </c>
      <c r="H10" s="23">
        <f>VLOOKUP($B10,Total!$A$4:$V$348,Total!G$1,0)</f>
        <v>793</v>
      </c>
      <c r="I10" s="23">
        <f>VLOOKUP($B10,Total!$A$4:$V$348,Total!H$1,0)</f>
        <v>59091188</v>
      </c>
      <c r="J10" s="23">
        <f>VLOOKUP($B10,Total!$A$4:$V$348,Total!I$1,0)</f>
        <v>461</v>
      </c>
      <c r="K10" s="23">
        <f>VLOOKUP($B10,Total!$A$4:$V$348,Total!J$1,0)</f>
        <v>23846147</v>
      </c>
      <c r="L10" s="23">
        <f>VLOOKUP($B10,Total!$A$4:$V$348,Total!K$1,0)</f>
        <v>21</v>
      </c>
      <c r="M10" s="23">
        <f>VLOOKUP($B10,Total!$A$4:$V$348,Total!L$1,0)</f>
        <v>1564836</v>
      </c>
      <c r="N10" s="23">
        <f>VLOOKUP($B10,Total!$A$4:$V$348,Total!M$1,0)</f>
        <v>5</v>
      </c>
      <c r="O10" s="23">
        <f>VLOOKUP($B10,Total!$A$4:$V$348,Total!N$1,0)</f>
        <v>258635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1280</v>
      </c>
      <c r="W10" s="23">
        <f>VLOOKUP($B10,Total!$A$4:$V$348,Total!V$1,0)</f>
        <v>84760806</v>
      </c>
      <c r="X10" s="24">
        <f t="shared" si="0"/>
        <v>84760806</v>
      </c>
      <c r="Z10" s="21">
        <v>0</v>
      </c>
      <c r="AA10" s="21">
        <v>0</v>
      </c>
      <c r="AB10" s="21">
        <v>0</v>
      </c>
      <c r="AC10" s="21">
        <v>0</v>
      </c>
      <c r="AD10" s="24"/>
      <c r="AF10" s="24"/>
      <c r="AG10" s="24">
        <f t="shared" si="1"/>
        <v>84760806</v>
      </c>
      <c r="AH10" s="21">
        <f t="shared" si="2"/>
        <v>0</v>
      </c>
    </row>
    <row r="11" spans="1:34" s="21" customFormat="1" x14ac:dyDescent="0.2">
      <c r="A11" s="22">
        <v>4104</v>
      </c>
      <c r="B11" s="11">
        <v>4103</v>
      </c>
      <c r="C11" s="1" t="s">
        <v>48</v>
      </c>
      <c r="D11" s="23">
        <f>VLOOKUP($B11,Total!$A$4:$V$348,Total!C$1,0)</f>
        <v>0</v>
      </c>
      <c r="E11" s="23">
        <f>VLOOKUP($B11,Total!$A$4:$V$348,Total!D$1,0)</f>
        <v>0</v>
      </c>
      <c r="F11" s="23">
        <f>VLOOKUP($B11,Total!$A$4:$V$348,Total!E$1,0)</f>
        <v>0</v>
      </c>
      <c r="G11" s="23">
        <f>VLOOKUP($B11,Total!$A$4:$V$348,Total!F$1,0)</f>
        <v>0</v>
      </c>
      <c r="H11" s="23">
        <f>VLOOKUP($B11,Total!$A$4:$V$348,Total!G$1,0)</f>
        <v>0</v>
      </c>
      <c r="I11" s="23">
        <f>VLOOKUP($B11,Total!$A$4:$V$348,Total!H$1,0)</f>
        <v>0</v>
      </c>
      <c r="J11" s="23">
        <f>VLOOKUP($B11,Total!$A$4:$V$348,Total!I$1,0)</f>
        <v>0</v>
      </c>
      <c r="K11" s="23">
        <f>VLOOKUP($B11,Total!$A$4:$V$348,Total!J$1,0)</f>
        <v>0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0</v>
      </c>
      <c r="W11" s="23">
        <f>VLOOKUP($B11,Total!$A$4:$V$348,Total!V$1,0)</f>
        <v>0</v>
      </c>
      <c r="X11" s="24">
        <f t="shared" si="0"/>
        <v>0</v>
      </c>
      <c r="AD11" s="24"/>
      <c r="AF11" s="24"/>
      <c r="AG11" s="24">
        <f t="shared" si="1"/>
        <v>0</v>
      </c>
      <c r="AH11" s="21">
        <f t="shared" si="2"/>
        <v>0</v>
      </c>
    </row>
    <row r="12" spans="1:34" s="21" customFormat="1" x14ac:dyDescent="0.2">
      <c r="A12" s="22">
        <v>4105</v>
      </c>
      <c r="B12" s="11">
        <v>4106</v>
      </c>
      <c r="C12" s="1" t="s">
        <v>49</v>
      </c>
      <c r="D12" s="23">
        <f>VLOOKUP($B12,Total!$A$4:$V$348,Total!C$1,0)</f>
        <v>235</v>
      </c>
      <c r="E12" s="23">
        <f>VLOOKUP($B12,Total!$A$4:$V$348,Total!D$1,0)</f>
        <v>17511260</v>
      </c>
      <c r="F12" s="23">
        <f>VLOOKUP($B12,Total!$A$4:$V$348,Total!E$1,0)</f>
        <v>285</v>
      </c>
      <c r="G12" s="23">
        <f>VLOOKUP($B12,Total!$A$4:$V$348,Total!F$1,0)</f>
        <v>14742195</v>
      </c>
      <c r="H12" s="23">
        <f>VLOOKUP($B12,Total!$A$4:$V$348,Total!G$1,0)</f>
        <v>0</v>
      </c>
      <c r="I12" s="23">
        <f>VLOOKUP($B12,Total!$A$4:$V$348,Total!H$1,0)</f>
        <v>0</v>
      </c>
      <c r="J12" s="23">
        <f>VLOOKUP($B12,Total!$A$4:$V$348,Total!I$1,0)</f>
        <v>0</v>
      </c>
      <c r="K12" s="23">
        <f>VLOOKUP($B12,Total!$A$4:$V$348,Total!J$1,0)</f>
        <v>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60</v>
      </c>
      <c r="Q12" s="23">
        <f>VLOOKUP($B12,Total!$A$4:$V$348,Total!P$1,0)</f>
        <v>4470960</v>
      </c>
      <c r="R12" s="23">
        <f>VLOOKUP($B12,Total!$A$4:$V$348,Total!Q$1,0)</f>
        <v>23</v>
      </c>
      <c r="S12" s="23">
        <f>VLOOKUP($B12,Total!$A$4:$V$348,Total!R$1,0)</f>
        <v>1189721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603</v>
      </c>
      <c r="W12" s="23">
        <f>VLOOKUP($B12,Total!$A$4:$V$348,Total!V$1,0)</f>
        <v>37914136</v>
      </c>
      <c r="X12" s="24">
        <f t="shared" si="0"/>
        <v>37914136</v>
      </c>
      <c r="Y12" s="21">
        <v>0</v>
      </c>
      <c r="Z12" s="21">
        <v>0</v>
      </c>
      <c r="AA12" s="21">
        <v>0</v>
      </c>
      <c r="AD12" s="24">
        <v>0</v>
      </c>
      <c r="AE12" s="21">
        <v>0</v>
      </c>
      <c r="AF12" s="24"/>
      <c r="AG12" s="24">
        <f t="shared" si="1"/>
        <v>37914136</v>
      </c>
      <c r="AH12" s="21">
        <f t="shared" si="2"/>
        <v>0</v>
      </c>
    </row>
    <row r="13" spans="1:34" s="21" customFormat="1" x14ac:dyDescent="0.2">
      <c r="A13" s="22">
        <v>4106</v>
      </c>
      <c r="B13" s="11">
        <v>4105</v>
      </c>
      <c r="C13" s="1" t="s">
        <v>50</v>
      </c>
      <c r="D13" s="23">
        <f>VLOOKUP($B13,Total!$A$4:$V$348,Total!C$1,0)</f>
        <v>104</v>
      </c>
      <c r="E13" s="23">
        <f>VLOOKUP($B13,Total!$A$4:$V$348,Total!D$1,0)</f>
        <v>7749664</v>
      </c>
      <c r="F13" s="23">
        <f>VLOOKUP($B13,Total!$A$4:$V$348,Total!E$1,0)</f>
        <v>103</v>
      </c>
      <c r="G13" s="23">
        <f>VLOOKUP($B13,Total!$A$4:$V$348,Total!F$1,0)</f>
        <v>5327881</v>
      </c>
      <c r="H13" s="23">
        <f>VLOOKUP($B13,Total!$A$4:$V$348,Total!G$1,0)</f>
        <v>35</v>
      </c>
      <c r="I13" s="23">
        <f>VLOOKUP($B13,Total!$A$4:$V$348,Total!H$1,0)</f>
        <v>2608060</v>
      </c>
      <c r="J13" s="23">
        <f>VLOOKUP($B13,Total!$A$4:$V$348,Total!I$1,0)</f>
        <v>10</v>
      </c>
      <c r="K13" s="23">
        <f>VLOOKUP($B13,Total!$A$4:$V$348,Total!J$1,0)</f>
        <v>517270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20</v>
      </c>
      <c r="Q13" s="23">
        <f>VLOOKUP($B13,Total!$A$4:$V$348,Total!P$1,0)</f>
        <v>1490320</v>
      </c>
      <c r="R13" s="23">
        <f>VLOOKUP($B13,Total!$A$4:$V$348,Total!Q$1,0)</f>
        <v>6</v>
      </c>
      <c r="S13" s="23">
        <f>VLOOKUP($B13,Total!$A$4:$V$348,Total!R$1,0)</f>
        <v>310362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278</v>
      </c>
      <c r="W13" s="23">
        <f>VLOOKUP($B13,Total!$A$4:$V$348,Total!V$1,0)</f>
        <v>18003557</v>
      </c>
      <c r="X13" s="24">
        <f t="shared" si="0"/>
        <v>18003557</v>
      </c>
      <c r="Y13" s="21">
        <v>0</v>
      </c>
      <c r="Z13" s="21">
        <v>0</v>
      </c>
      <c r="AA13" s="21">
        <v>0</v>
      </c>
      <c r="AD13" s="24">
        <v>0</v>
      </c>
      <c r="AE13" s="21">
        <v>0</v>
      </c>
      <c r="AF13" s="24"/>
      <c r="AG13" s="24">
        <f t="shared" si="1"/>
        <v>18003557</v>
      </c>
      <c r="AH13" s="21">
        <f t="shared" si="2"/>
        <v>0</v>
      </c>
    </row>
    <row r="14" spans="1:34" s="21" customFormat="1" x14ac:dyDescent="0.2">
      <c r="A14" s="22">
        <v>4201</v>
      </c>
      <c r="B14" s="11">
        <v>4301</v>
      </c>
      <c r="C14" s="1" t="s">
        <v>51</v>
      </c>
      <c r="D14" s="23">
        <f>VLOOKUP($B14,Total!$A$4:$V$348,Total!C$1,0)</f>
        <v>1166</v>
      </c>
      <c r="E14" s="23">
        <f>VLOOKUP($B14,Total!$A$4:$V$348,Total!D$1,0)</f>
        <v>86885656</v>
      </c>
      <c r="F14" s="23">
        <f>VLOOKUP($B14,Total!$A$4:$V$348,Total!E$1,0)</f>
        <v>1208</v>
      </c>
      <c r="G14" s="23">
        <f>VLOOKUP($B14,Total!$A$4:$V$348,Total!F$1,0)</f>
        <v>62486216</v>
      </c>
      <c r="H14" s="23">
        <f>VLOOKUP($B14,Total!$A$4:$V$348,Total!G$1,0)</f>
        <v>460</v>
      </c>
      <c r="I14" s="23">
        <f>VLOOKUP($B14,Total!$A$4:$V$348,Total!H$1,0)</f>
        <v>34277360</v>
      </c>
      <c r="J14" s="23">
        <f>VLOOKUP($B14,Total!$A$4:$V$348,Total!I$1,0)</f>
        <v>172</v>
      </c>
      <c r="K14" s="23">
        <f>VLOOKUP($B14,Total!$A$4:$V$348,Total!J$1,0)</f>
        <v>8897044</v>
      </c>
      <c r="L14" s="23">
        <f>VLOOKUP($B14,Total!$A$4:$V$348,Total!K$1,0)</f>
        <v>12</v>
      </c>
      <c r="M14" s="23">
        <f>VLOOKUP($B14,Total!$A$4:$V$348,Total!L$1,0)</f>
        <v>894192</v>
      </c>
      <c r="N14" s="23">
        <f>VLOOKUP($B14,Total!$A$4:$V$348,Total!M$1,0)</f>
        <v>1</v>
      </c>
      <c r="O14" s="23">
        <f>VLOOKUP($B14,Total!$A$4:$V$348,Total!N$1,0)</f>
        <v>51727</v>
      </c>
      <c r="P14" s="23">
        <f>VLOOKUP($B14,Total!$A$4:$V$348,Total!O$1,0)</f>
        <v>131</v>
      </c>
      <c r="Q14" s="23">
        <f>VLOOKUP($B14,Total!$A$4:$V$348,Total!P$1,0)</f>
        <v>9761596</v>
      </c>
      <c r="R14" s="23">
        <f>VLOOKUP($B14,Total!$A$4:$V$348,Total!Q$1,0)</f>
        <v>31</v>
      </c>
      <c r="S14" s="23">
        <f>VLOOKUP($B14,Total!$A$4:$V$348,Total!R$1,0)</f>
        <v>1603537</v>
      </c>
      <c r="T14" s="23">
        <f>VLOOKUP($B14,Total!$A$4:$V$348,Total!S$1,0)</f>
        <v>12</v>
      </c>
      <c r="U14" s="23">
        <f>VLOOKUP($B14,Total!$A$4:$V$348,Total!T$1,0)</f>
        <v>389955</v>
      </c>
      <c r="V14" s="23">
        <f>VLOOKUP($B14,Total!$A$4:$V$348,Total!U$1,0)</f>
        <v>3193</v>
      </c>
      <c r="W14" s="23">
        <f>VLOOKUP($B14,Total!$A$4:$V$348,Total!V$1,0)</f>
        <v>205247283</v>
      </c>
      <c r="X14" s="24">
        <f t="shared" si="0"/>
        <v>205247283</v>
      </c>
      <c r="Y14" s="21">
        <v>156280</v>
      </c>
      <c r="Z14" s="21">
        <v>2</v>
      </c>
      <c r="AA14" s="21">
        <v>83734</v>
      </c>
      <c r="AB14" s="21">
        <v>6</v>
      </c>
      <c r="AC14" s="21">
        <v>317706</v>
      </c>
      <c r="AD14" s="24">
        <v>0</v>
      </c>
      <c r="AE14" s="21">
        <v>0</v>
      </c>
      <c r="AF14" s="24"/>
      <c r="AG14" s="24">
        <f t="shared" si="1"/>
        <v>205247291</v>
      </c>
      <c r="AH14" s="21">
        <f t="shared" si="2"/>
        <v>557720</v>
      </c>
    </row>
    <row r="15" spans="1:34" s="21" customFormat="1" x14ac:dyDescent="0.2">
      <c r="A15" s="22">
        <v>4203</v>
      </c>
      <c r="B15" s="11">
        <v>4303</v>
      </c>
      <c r="C15" s="1" t="s">
        <v>52</v>
      </c>
      <c r="D15" s="23">
        <f>VLOOKUP($B15,Total!$A$4:$V$348,Total!C$1,0)</f>
        <v>417</v>
      </c>
      <c r="E15" s="23">
        <f>VLOOKUP($B15,Total!$A$4:$V$348,Total!D$1,0)</f>
        <v>31073172</v>
      </c>
      <c r="F15" s="23">
        <f>VLOOKUP($B15,Total!$A$4:$V$348,Total!E$1,0)</f>
        <v>464</v>
      </c>
      <c r="G15" s="23">
        <f>VLOOKUP($B15,Total!$A$4:$V$348,Total!F$1,0)</f>
        <v>24001328</v>
      </c>
      <c r="H15" s="23">
        <f>VLOOKUP($B15,Total!$A$4:$V$348,Total!G$1,0)</f>
        <v>155</v>
      </c>
      <c r="I15" s="23">
        <f>VLOOKUP($B15,Total!$A$4:$V$348,Total!H$1,0)</f>
        <v>11549980</v>
      </c>
      <c r="J15" s="23">
        <f>VLOOKUP($B15,Total!$A$4:$V$348,Total!I$1,0)</f>
        <v>134</v>
      </c>
      <c r="K15" s="23">
        <f>VLOOKUP($B15,Total!$A$4:$V$348,Total!J$1,0)</f>
        <v>6931418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0</v>
      </c>
      <c r="Q15" s="23">
        <f>VLOOKUP($B15,Total!$A$4:$V$348,Total!P$1,0)</f>
        <v>0</v>
      </c>
      <c r="R15" s="23">
        <f>VLOOKUP($B15,Total!$A$4:$V$348,Total!Q$1,0)</f>
        <v>0</v>
      </c>
      <c r="S15" s="23">
        <f>VLOOKUP($B15,Total!$A$4:$V$348,Total!R$1,0)</f>
        <v>0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1170</v>
      </c>
      <c r="W15" s="23">
        <f>VLOOKUP($B15,Total!$A$4:$V$348,Total!V$1,0)</f>
        <v>73555898</v>
      </c>
      <c r="X15" s="24">
        <f t="shared" si="0"/>
        <v>73555898</v>
      </c>
      <c r="Y15" s="21">
        <v>0</v>
      </c>
      <c r="Z15" s="21">
        <v>0</v>
      </c>
      <c r="AA15" s="21">
        <v>0</v>
      </c>
      <c r="AD15" s="24"/>
      <c r="AF15" s="24"/>
      <c r="AG15" s="24">
        <f t="shared" si="1"/>
        <v>73555898</v>
      </c>
      <c r="AH15" s="21">
        <f t="shared" si="2"/>
        <v>0</v>
      </c>
    </row>
    <row r="16" spans="1:34" s="21" customFormat="1" x14ac:dyDescent="0.2">
      <c r="A16" s="22">
        <v>4204</v>
      </c>
      <c r="B16" s="11">
        <v>4304</v>
      </c>
      <c r="C16" s="1" t="s">
        <v>53</v>
      </c>
      <c r="D16" s="23">
        <f>VLOOKUP($B16,Total!$A$4:$V$348,Total!C$1,0)</f>
        <v>137</v>
      </c>
      <c r="E16" s="23">
        <f>VLOOKUP($B16,Total!$A$4:$V$348,Total!D$1,0)</f>
        <v>10208692</v>
      </c>
      <c r="F16" s="23">
        <f>VLOOKUP($B16,Total!$A$4:$V$348,Total!E$1,0)</f>
        <v>135</v>
      </c>
      <c r="G16" s="23">
        <f>VLOOKUP($B16,Total!$A$4:$V$348,Total!F$1,0)</f>
        <v>6983145</v>
      </c>
      <c r="H16" s="23">
        <f>VLOOKUP($B16,Total!$A$4:$V$348,Total!G$1,0)</f>
        <v>64</v>
      </c>
      <c r="I16" s="23">
        <f>VLOOKUP($B16,Total!$A$4:$V$348,Total!H$1,0)</f>
        <v>4769024</v>
      </c>
      <c r="J16" s="23">
        <f>VLOOKUP($B16,Total!$A$4:$V$348,Total!I$1,0)</f>
        <v>43</v>
      </c>
      <c r="K16" s="23">
        <f>VLOOKUP($B16,Total!$A$4:$V$348,Total!J$1,0)</f>
        <v>2224261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23</v>
      </c>
      <c r="Q16" s="23">
        <f>VLOOKUP($B16,Total!$A$4:$V$348,Total!P$1,0)</f>
        <v>1713868</v>
      </c>
      <c r="R16" s="23">
        <f>VLOOKUP($B16,Total!$A$4:$V$348,Total!Q$1,0)</f>
        <v>3</v>
      </c>
      <c r="S16" s="23">
        <f>VLOOKUP($B16,Total!$A$4:$V$348,Total!R$1,0)</f>
        <v>155181</v>
      </c>
      <c r="T16" s="23">
        <f>VLOOKUP($B16,Total!$A$4:$V$348,Total!S$1,0)</f>
        <v>2</v>
      </c>
      <c r="U16" s="23">
        <f>VLOOKUP($B16,Total!$A$4:$V$348,Total!T$1,0)</f>
        <v>108868</v>
      </c>
      <c r="V16" s="23">
        <f>VLOOKUP($B16,Total!$A$4:$V$348,Total!U$1,0)</f>
        <v>407</v>
      </c>
      <c r="W16" s="23">
        <f>VLOOKUP($B16,Total!$A$4:$V$348,Total!V$1,0)</f>
        <v>26163039</v>
      </c>
      <c r="X16" s="24">
        <f t="shared" si="0"/>
        <v>26163039</v>
      </c>
      <c r="Y16" s="21">
        <v>52921</v>
      </c>
      <c r="Z16" s="21">
        <v>0</v>
      </c>
      <c r="AA16" s="21">
        <v>0</v>
      </c>
      <c r="AD16" s="24">
        <v>0</v>
      </c>
      <c r="AE16" s="21">
        <v>0</v>
      </c>
      <c r="AF16" s="24"/>
      <c r="AG16" s="24">
        <f t="shared" si="1"/>
        <v>26163039</v>
      </c>
      <c r="AH16" s="21">
        <f t="shared" si="2"/>
        <v>52921</v>
      </c>
    </row>
    <row r="17" spans="1:34" s="21" customFormat="1" x14ac:dyDescent="0.2">
      <c r="A17" s="22">
        <v>4205</v>
      </c>
      <c r="B17" s="11">
        <v>4302</v>
      </c>
      <c r="C17" s="1" t="s">
        <v>54</v>
      </c>
      <c r="D17" s="23">
        <f>VLOOKUP($B17,Total!$A$4:$V$348,Total!C$1,0)</f>
        <v>179</v>
      </c>
      <c r="E17" s="23">
        <f>VLOOKUP($B17,Total!$A$4:$V$348,Total!D$1,0)</f>
        <v>13338364</v>
      </c>
      <c r="F17" s="23">
        <f>VLOOKUP($B17,Total!$A$4:$V$348,Total!E$1,0)</f>
        <v>190</v>
      </c>
      <c r="G17" s="23">
        <f>VLOOKUP($B17,Total!$A$4:$V$348,Total!F$1,0)</f>
        <v>9828130</v>
      </c>
      <c r="H17" s="23">
        <f>VLOOKUP($B17,Total!$A$4:$V$348,Total!G$1,0)</f>
        <v>28</v>
      </c>
      <c r="I17" s="23">
        <f>VLOOKUP($B17,Total!$A$4:$V$348,Total!H$1,0)</f>
        <v>2086448</v>
      </c>
      <c r="J17" s="23">
        <f>VLOOKUP($B17,Total!$A$4:$V$348,Total!I$1,0)</f>
        <v>33</v>
      </c>
      <c r="K17" s="23">
        <f>VLOOKUP($B17,Total!$A$4:$V$348,Total!J$1,0)</f>
        <v>1706991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8</v>
      </c>
      <c r="Q17" s="23">
        <f>VLOOKUP($B17,Total!$A$4:$V$348,Total!P$1,0)</f>
        <v>596128</v>
      </c>
      <c r="R17" s="23">
        <f>VLOOKUP($B17,Total!$A$4:$V$348,Total!Q$1,0)</f>
        <v>4</v>
      </c>
      <c r="S17" s="23">
        <f>VLOOKUP($B17,Total!$A$4:$V$348,Total!R$1,0)</f>
        <v>206908</v>
      </c>
      <c r="T17" s="23">
        <f>VLOOKUP($B17,Total!$A$4:$V$348,Total!S$1,0)</f>
        <v>4</v>
      </c>
      <c r="U17" s="23">
        <f>VLOOKUP($B17,Total!$A$4:$V$348,Total!T$1,0)</f>
        <v>217736</v>
      </c>
      <c r="V17" s="23">
        <f>VLOOKUP($B17,Total!$A$4:$V$348,Total!U$1,0)</f>
        <v>446</v>
      </c>
      <c r="W17" s="23">
        <f>VLOOKUP($B17,Total!$A$4:$V$348,Total!V$1,0)</f>
        <v>27980705</v>
      </c>
      <c r="X17" s="24">
        <f t="shared" si="0"/>
        <v>27980705</v>
      </c>
      <c r="Y17" s="21">
        <v>0</v>
      </c>
      <c r="Z17" s="21">
        <v>0</v>
      </c>
      <c r="AA17" s="21">
        <v>0</v>
      </c>
      <c r="AD17" s="24"/>
      <c r="AF17" s="24"/>
      <c r="AG17" s="24">
        <f t="shared" si="1"/>
        <v>27980705</v>
      </c>
      <c r="AH17" s="21">
        <f t="shared" si="2"/>
        <v>0</v>
      </c>
    </row>
    <row r="18" spans="1:34" s="21" customFormat="1" x14ac:dyDescent="0.2">
      <c r="A18" s="22">
        <v>4206</v>
      </c>
      <c r="B18" s="11">
        <v>4305</v>
      </c>
      <c r="C18" s="1" t="s">
        <v>55</v>
      </c>
      <c r="D18" s="23">
        <f>VLOOKUP($B18,Total!$A$4:$V$348,Total!C$1,0)</f>
        <v>73</v>
      </c>
      <c r="E18" s="23">
        <f>VLOOKUP($B18,Total!$A$4:$V$348,Total!D$1,0)</f>
        <v>5439668</v>
      </c>
      <c r="F18" s="23">
        <f>VLOOKUP($B18,Total!$A$4:$V$348,Total!E$1,0)</f>
        <v>99</v>
      </c>
      <c r="G18" s="23">
        <f>VLOOKUP($B18,Total!$A$4:$V$348,Total!F$1,0)</f>
        <v>5120973</v>
      </c>
      <c r="H18" s="23">
        <f>VLOOKUP($B18,Total!$A$4:$V$348,Total!G$1,0)</f>
        <v>36</v>
      </c>
      <c r="I18" s="23">
        <f>VLOOKUP($B18,Total!$A$4:$V$348,Total!H$1,0)</f>
        <v>2682576</v>
      </c>
      <c r="J18" s="23">
        <f>VLOOKUP($B18,Total!$A$4:$V$348,Total!I$1,0)</f>
        <v>20</v>
      </c>
      <c r="K18" s="23">
        <f>VLOOKUP($B18,Total!$A$4:$V$348,Total!J$1,0)</f>
        <v>1034540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0</v>
      </c>
      <c r="Q18" s="23">
        <f>VLOOKUP($B18,Total!$A$4:$V$348,Total!P$1,0)</f>
        <v>0</v>
      </c>
      <c r="R18" s="23">
        <f>VLOOKUP($B18,Total!$A$4:$V$348,Total!Q$1,0)</f>
        <v>0</v>
      </c>
      <c r="S18" s="23">
        <f>VLOOKUP($B18,Total!$A$4:$V$348,Total!R$1,0)</f>
        <v>0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228</v>
      </c>
      <c r="W18" s="23">
        <f>VLOOKUP($B18,Total!$A$4:$V$348,Total!V$1,0)</f>
        <v>14277757</v>
      </c>
      <c r="X18" s="24">
        <f t="shared" si="0"/>
        <v>14277757</v>
      </c>
      <c r="Y18" s="21">
        <v>0</v>
      </c>
      <c r="Z18" s="21">
        <v>0</v>
      </c>
      <c r="AA18" s="21">
        <v>0</v>
      </c>
      <c r="AD18" s="24"/>
      <c r="AF18" s="24"/>
      <c r="AG18" s="24">
        <f t="shared" si="1"/>
        <v>14277757</v>
      </c>
      <c r="AH18" s="21">
        <f t="shared" si="2"/>
        <v>0</v>
      </c>
    </row>
    <row r="19" spans="1:34" s="21" customFormat="1" x14ac:dyDescent="0.2">
      <c r="A19" s="22">
        <v>4301</v>
      </c>
      <c r="B19" s="11">
        <v>4201</v>
      </c>
      <c r="C19" s="1" t="s">
        <v>56</v>
      </c>
      <c r="D19" s="23">
        <f>VLOOKUP($B19,Total!$A$4:$V$348,Total!C$1,0)</f>
        <v>338</v>
      </c>
      <c r="E19" s="23">
        <f>VLOOKUP($B19,Total!$A$4:$V$348,Total!D$1,0)</f>
        <v>25186408</v>
      </c>
      <c r="F19" s="23">
        <f>VLOOKUP($B19,Total!$A$4:$V$348,Total!E$1,0)</f>
        <v>341</v>
      </c>
      <c r="G19" s="23">
        <f>VLOOKUP($B19,Total!$A$4:$V$348,Total!F$1,0)</f>
        <v>17638907</v>
      </c>
      <c r="H19" s="23">
        <f>VLOOKUP($B19,Total!$A$4:$V$348,Total!G$1,0)</f>
        <v>138</v>
      </c>
      <c r="I19" s="23">
        <f>VLOOKUP($B19,Total!$A$4:$V$348,Total!H$1,0)</f>
        <v>10283208</v>
      </c>
      <c r="J19" s="23">
        <f>VLOOKUP($B19,Total!$A$4:$V$348,Total!I$1,0)</f>
        <v>47</v>
      </c>
      <c r="K19" s="23">
        <f>VLOOKUP($B19,Total!$A$4:$V$348,Total!J$1,0)</f>
        <v>2431169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48</v>
      </c>
      <c r="Q19" s="23">
        <f>VLOOKUP($B19,Total!$A$4:$V$348,Total!P$1,0)</f>
        <v>3576768</v>
      </c>
      <c r="R19" s="23">
        <f>VLOOKUP($B19,Total!$A$4:$V$348,Total!Q$1,0)</f>
        <v>16</v>
      </c>
      <c r="S19" s="23">
        <f>VLOOKUP($B19,Total!$A$4:$V$348,Total!R$1,0)</f>
        <v>827632</v>
      </c>
      <c r="T19" s="23">
        <f>VLOOKUP($B19,Total!$A$4:$V$348,Total!S$1,0)</f>
        <v>4</v>
      </c>
      <c r="U19" s="23">
        <f>VLOOKUP($B19,Total!$A$4:$V$348,Total!T$1,0)</f>
        <v>217736</v>
      </c>
      <c r="V19" s="23">
        <f>VLOOKUP($B19,Total!$A$4:$V$348,Total!U$1,0)</f>
        <v>932</v>
      </c>
      <c r="W19" s="23">
        <f>VLOOKUP($B19,Total!$A$4:$V$348,Total!V$1,0)</f>
        <v>60161828</v>
      </c>
      <c r="X19" s="24">
        <f t="shared" si="0"/>
        <v>60161828</v>
      </c>
      <c r="Y19" s="21">
        <v>52951</v>
      </c>
      <c r="Z19" s="21">
        <v>0</v>
      </c>
      <c r="AA19" s="21">
        <v>0</v>
      </c>
      <c r="AD19" s="24">
        <v>1</v>
      </c>
      <c r="AE19" s="21">
        <v>52951</v>
      </c>
      <c r="AF19" s="24"/>
      <c r="AG19" s="24">
        <f t="shared" si="1"/>
        <v>60161829</v>
      </c>
      <c r="AH19" s="21">
        <f t="shared" si="2"/>
        <v>105902</v>
      </c>
    </row>
    <row r="20" spans="1:34" s="21" customFormat="1" x14ac:dyDescent="0.2">
      <c r="A20" s="22">
        <v>4302</v>
      </c>
      <c r="B20" s="11">
        <v>4204</v>
      </c>
      <c r="C20" s="1" t="s">
        <v>57</v>
      </c>
      <c r="D20" s="23">
        <f>VLOOKUP($B20,Total!$A$4:$V$348,Total!C$1,0)</f>
        <v>188</v>
      </c>
      <c r="E20" s="23">
        <f>VLOOKUP($B20,Total!$A$4:$V$348,Total!D$1,0)</f>
        <v>14009008</v>
      </c>
      <c r="F20" s="23">
        <f>VLOOKUP($B20,Total!$A$4:$V$348,Total!E$1,0)</f>
        <v>237</v>
      </c>
      <c r="G20" s="23">
        <f>VLOOKUP($B20,Total!$A$4:$V$348,Total!F$1,0)</f>
        <v>12259299</v>
      </c>
      <c r="H20" s="23">
        <f>VLOOKUP($B20,Total!$A$4:$V$348,Total!G$1,0)</f>
        <v>63</v>
      </c>
      <c r="I20" s="23">
        <f>VLOOKUP($B20,Total!$A$4:$V$348,Total!H$1,0)</f>
        <v>4694508</v>
      </c>
      <c r="J20" s="23">
        <f>VLOOKUP($B20,Total!$A$4:$V$348,Total!I$1,0)</f>
        <v>25</v>
      </c>
      <c r="K20" s="23">
        <f>VLOOKUP($B20,Total!$A$4:$V$348,Total!J$1,0)</f>
        <v>1293175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11</v>
      </c>
      <c r="Q20" s="23">
        <f>VLOOKUP($B20,Total!$A$4:$V$348,Total!P$1,0)</f>
        <v>819676</v>
      </c>
      <c r="R20" s="23">
        <f>VLOOKUP($B20,Total!$A$4:$V$348,Total!Q$1,0)</f>
        <v>3</v>
      </c>
      <c r="S20" s="23">
        <f>VLOOKUP($B20,Total!$A$4:$V$348,Total!R$1,0)</f>
        <v>155181</v>
      </c>
      <c r="T20" s="23">
        <f>VLOOKUP($B20,Total!$A$4:$V$348,Total!S$1,0)</f>
        <v>3</v>
      </c>
      <c r="U20" s="23">
        <f>VLOOKUP($B20,Total!$A$4:$V$348,Total!T$1,0)</f>
        <v>60246</v>
      </c>
      <c r="V20" s="23">
        <f>VLOOKUP($B20,Total!$A$4:$V$348,Total!U$1,0)</f>
        <v>530</v>
      </c>
      <c r="W20" s="23">
        <f>VLOOKUP($B20,Total!$A$4:$V$348,Total!V$1,0)</f>
        <v>33291093</v>
      </c>
      <c r="X20" s="24">
        <f t="shared" si="0"/>
        <v>33291093</v>
      </c>
      <c r="Y20" s="21">
        <v>158853</v>
      </c>
      <c r="Z20" s="21">
        <v>0</v>
      </c>
      <c r="AA20" s="21">
        <v>0</v>
      </c>
      <c r="AD20" s="24">
        <v>0</v>
      </c>
      <c r="AE20" s="21">
        <v>0</v>
      </c>
      <c r="AF20" s="24"/>
      <c r="AG20" s="24">
        <f t="shared" si="1"/>
        <v>33291093</v>
      </c>
      <c r="AH20" s="21">
        <f t="shared" si="2"/>
        <v>158853</v>
      </c>
    </row>
    <row r="21" spans="1:34" s="21" customFormat="1" x14ac:dyDescent="0.2">
      <c r="A21" s="22">
        <v>4303</v>
      </c>
      <c r="B21" s="11">
        <v>4203</v>
      </c>
      <c r="C21" s="1" t="s">
        <v>58</v>
      </c>
      <c r="D21" s="23">
        <f>VLOOKUP($B21,Total!$A$4:$V$348,Total!C$1,0)</f>
        <v>229</v>
      </c>
      <c r="E21" s="23">
        <f>VLOOKUP($B21,Total!$A$4:$V$348,Total!D$1,0)</f>
        <v>17064164</v>
      </c>
      <c r="F21" s="23">
        <f>VLOOKUP($B21,Total!$A$4:$V$348,Total!E$1,0)</f>
        <v>142</v>
      </c>
      <c r="G21" s="23">
        <f>VLOOKUP($B21,Total!$A$4:$V$348,Total!F$1,0)</f>
        <v>7345234</v>
      </c>
      <c r="H21" s="23">
        <f>VLOOKUP($B21,Total!$A$4:$V$348,Total!G$1,0)</f>
        <v>39</v>
      </c>
      <c r="I21" s="23">
        <f>VLOOKUP($B21,Total!$A$4:$V$348,Total!H$1,0)</f>
        <v>2906124</v>
      </c>
      <c r="J21" s="23">
        <f>VLOOKUP($B21,Total!$A$4:$V$348,Total!I$1,0)</f>
        <v>33</v>
      </c>
      <c r="K21" s="23">
        <f>VLOOKUP($B21,Total!$A$4:$V$348,Total!J$1,0)</f>
        <v>1706991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30</v>
      </c>
      <c r="Q21" s="23">
        <f>VLOOKUP($B21,Total!$A$4:$V$348,Total!P$1,0)</f>
        <v>2235480</v>
      </c>
      <c r="R21" s="23">
        <f>VLOOKUP($B21,Total!$A$4:$V$348,Total!Q$1,0)</f>
        <v>8</v>
      </c>
      <c r="S21" s="23">
        <f>VLOOKUP($B21,Total!$A$4:$V$348,Total!R$1,0)</f>
        <v>413816</v>
      </c>
      <c r="T21" s="23">
        <f>VLOOKUP($B21,Total!$A$4:$V$348,Total!S$1,0)</f>
        <v>1</v>
      </c>
      <c r="U21" s="23">
        <f>VLOOKUP($B21,Total!$A$4:$V$348,Total!T$1,0)</f>
        <v>54981</v>
      </c>
      <c r="V21" s="23">
        <f>VLOOKUP($B21,Total!$A$4:$V$348,Total!U$1,0)</f>
        <v>482</v>
      </c>
      <c r="W21" s="23">
        <f>VLOOKUP($B21,Total!$A$4:$V$348,Total!V$1,0)</f>
        <v>31726790</v>
      </c>
      <c r="X21" s="24">
        <f t="shared" si="0"/>
        <v>31726790</v>
      </c>
      <c r="Y21" s="21">
        <v>39070</v>
      </c>
      <c r="Z21" s="21">
        <v>4</v>
      </c>
      <c r="AA21" s="21">
        <v>167468</v>
      </c>
      <c r="AD21" s="24">
        <v>0</v>
      </c>
      <c r="AE21" s="21">
        <v>0</v>
      </c>
      <c r="AF21" s="24"/>
      <c r="AG21" s="24">
        <f t="shared" si="1"/>
        <v>31726794</v>
      </c>
      <c r="AH21" s="21">
        <f t="shared" si="2"/>
        <v>206538</v>
      </c>
    </row>
    <row r="22" spans="1:34" s="21" customFormat="1" x14ac:dyDescent="0.2">
      <c r="A22" s="36">
        <v>4304</v>
      </c>
      <c r="B22" s="11">
        <v>4202</v>
      </c>
      <c r="C22" s="1" t="s">
        <v>59</v>
      </c>
      <c r="D22" s="23">
        <f>VLOOKUP($B22,Total!$A$4:$V$348,Total!C$1,0)</f>
        <v>113</v>
      </c>
      <c r="E22" s="23">
        <f>VLOOKUP($B22,Total!$A$4:$V$348,Total!D$1,0)</f>
        <v>8420308</v>
      </c>
      <c r="F22" s="23">
        <f>VLOOKUP($B22,Total!$A$4:$V$348,Total!E$1,0)</f>
        <v>145</v>
      </c>
      <c r="G22" s="23">
        <f>VLOOKUP($B22,Total!$A$4:$V$348,Total!F$1,0)</f>
        <v>7500415</v>
      </c>
      <c r="H22" s="23">
        <f>VLOOKUP($B22,Total!$A$4:$V$348,Total!G$1,0)</f>
        <v>44</v>
      </c>
      <c r="I22" s="23">
        <f>VLOOKUP($B22,Total!$A$4:$V$348,Total!H$1,0)</f>
        <v>3278704</v>
      </c>
      <c r="J22" s="23">
        <f>VLOOKUP($B22,Total!$A$4:$V$348,Total!I$1,0)</f>
        <v>22</v>
      </c>
      <c r="K22" s="23">
        <f>VLOOKUP($B22,Total!$A$4:$V$348,Total!J$1,0)</f>
        <v>1137994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0</v>
      </c>
      <c r="Q22" s="23">
        <f>VLOOKUP($B22,Total!$A$4:$V$348,Total!P$1,0)</f>
        <v>0</v>
      </c>
      <c r="R22" s="23">
        <f>VLOOKUP($B22,Total!$A$4:$V$348,Total!Q$1,0)</f>
        <v>0</v>
      </c>
      <c r="S22" s="23">
        <f>VLOOKUP($B22,Total!$A$4:$V$348,Total!R$1,0)</f>
        <v>0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324</v>
      </c>
      <c r="W22" s="23">
        <f>VLOOKUP($B22,Total!$A$4:$V$348,Total!V$1,0)</f>
        <v>20337421</v>
      </c>
      <c r="X22" s="24">
        <f t="shared" si="0"/>
        <v>20337421</v>
      </c>
      <c r="Y22" s="21">
        <v>0</v>
      </c>
      <c r="Z22" s="21">
        <v>0</v>
      </c>
      <c r="AA22" s="21">
        <v>0</v>
      </c>
      <c r="AD22" s="24"/>
      <c r="AF22" s="24"/>
      <c r="AG22" s="24">
        <f t="shared" si="1"/>
        <v>20337421</v>
      </c>
      <c r="AH22" s="21">
        <f t="shared" si="2"/>
        <v>0</v>
      </c>
    </row>
    <row r="23" spans="1:34" s="21" customFormat="1" ht="13.5" customHeight="1" x14ac:dyDescent="0.2">
      <c r="A23" s="197" t="s">
        <v>366</v>
      </c>
      <c r="B23" s="197"/>
      <c r="C23" s="197"/>
      <c r="D23" s="25">
        <f t="shared" ref="D23:W23" si="3">SUM(D8:D22)</f>
        <v>4320</v>
      </c>
      <c r="E23" s="26">
        <f t="shared" si="3"/>
        <v>321909120</v>
      </c>
      <c r="F23" s="26">
        <f t="shared" si="3"/>
        <v>4718</v>
      </c>
      <c r="G23" s="26">
        <f t="shared" si="3"/>
        <v>244047986</v>
      </c>
      <c r="H23" s="26">
        <f t="shared" si="3"/>
        <v>2292</v>
      </c>
      <c r="I23" s="26">
        <f t="shared" si="3"/>
        <v>170790672</v>
      </c>
      <c r="J23" s="26">
        <f t="shared" si="3"/>
        <v>1456</v>
      </c>
      <c r="K23" s="26">
        <f t="shared" si="3"/>
        <v>75314512</v>
      </c>
      <c r="L23" s="26">
        <f t="shared" si="3"/>
        <v>47</v>
      </c>
      <c r="M23" s="26">
        <f t="shared" si="3"/>
        <v>3502252</v>
      </c>
      <c r="N23" s="26">
        <f t="shared" si="3"/>
        <v>13</v>
      </c>
      <c r="O23" s="26">
        <f t="shared" si="3"/>
        <v>672451</v>
      </c>
      <c r="P23" s="26">
        <f t="shared" si="3"/>
        <v>583</v>
      </c>
      <c r="Q23" s="26">
        <f t="shared" si="3"/>
        <v>43442828</v>
      </c>
      <c r="R23" s="26">
        <f t="shared" si="3"/>
        <v>188</v>
      </c>
      <c r="S23" s="26">
        <f t="shared" si="3"/>
        <v>9724676</v>
      </c>
      <c r="T23" s="26">
        <f t="shared" si="3"/>
        <v>27</v>
      </c>
      <c r="U23" s="26">
        <f t="shared" si="3"/>
        <v>1103956</v>
      </c>
      <c r="V23" s="26">
        <f t="shared" si="3"/>
        <v>13644</v>
      </c>
      <c r="W23" s="28">
        <f t="shared" si="3"/>
        <v>870508453</v>
      </c>
      <c r="AF23" s="24"/>
      <c r="AG23" s="24"/>
    </row>
    <row r="24" spans="1:34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1:34" x14ac:dyDescent="0.2">
      <c r="A25" s="47"/>
      <c r="B25" s="47"/>
      <c r="C25" s="47"/>
      <c r="D25" s="46"/>
      <c r="E25" s="46"/>
      <c r="F25" s="48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34" x14ac:dyDescent="0.2">
      <c r="A26" s="47"/>
      <c r="B26" s="47"/>
      <c r="C26" s="47"/>
      <c r="D26" s="46"/>
      <c r="E26" s="46"/>
      <c r="F26" s="31" t="s">
        <v>367</v>
      </c>
      <c r="G26" s="32">
        <v>72486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34" x14ac:dyDescent="0.2">
      <c r="A27" s="47"/>
      <c r="B27" s="47"/>
      <c r="C27" s="47"/>
      <c r="D27" s="46"/>
      <c r="E27" s="46"/>
      <c r="F27" s="31" t="s">
        <v>368</v>
      </c>
      <c r="G27" s="32">
        <v>50318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</sheetData>
  <mergeCells count="14">
    <mergeCell ref="A23:C23"/>
    <mergeCell ref="A24:W24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.51180555555555496" footer="0.51180555555555496"/>
  <pageSetup paperSize="5" scale="55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9.28515625" style="14" customWidth="1"/>
    <col min="2" max="2" width="13.85546875" style="14" customWidth="1"/>
    <col min="3" max="3" width="16.7109375" style="14" customWidth="1"/>
    <col min="4" max="4" width="11.7109375" hidden="1" customWidth="1"/>
    <col min="5" max="5" width="13.85546875" hidden="1" customWidth="1"/>
    <col min="6" max="6" width="13.5703125" hidden="1" customWidth="1"/>
    <col min="7" max="7" width="13.42578125" hidden="1" customWidth="1"/>
    <col min="8" max="8" width="12.42578125" hidden="1" customWidth="1"/>
    <col min="9" max="9" width="14" hidden="1" customWidth="1"/>
    <col min="10" max="10" width="13.42578125" hidden="1" customWidth="1"/>
    <col min="11" max="11" width="13.140625" hidden="1" customWidth="1"/>
    <col min="12" max="12" width="11.85546875" hidden="1" customWidth="1"/>
    <col min="13" max="13" width="14.140625" hidden="1" customWidth="1"/>
    <col min="14" max="15" width="13.140625" hidden="1" customWidth="1"/>
    <col min="16" max="16" width="11.7109375" hidden="1" customWidth="1"/>
    <col min="17" max="17" width="13.140625" hidden="1" customWidth="1"/>
    <col min="18" max="18" width="12.5703125" hidden="1" customWidth="1"/>
    <col min="19" max="19" width="11.7109375" hidden="1" customWidth="1"/>
    <col min="20" max="20" width="12.42578125" hidden="1" customWidth="1"/>
    <col min="21" max="21" width="12.855468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3" ht="18" x14ac:dyDescent="0.25">
      <c r="A4" s="194" t="s">
        <v>373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3" ht="13.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89.25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3" s="21" customFormat="1" x14ac:dyDescent="0.2">
      <c r="A8" s="35">
        <v>5101</v>
      </c>
      <c r="B8" s="11">
        <v>5201</v>
      </c>
      <c r="C8" s="1" t="s">
        <v>60</v>
      </c>
      <c r="D8" s="23">
        <f>VLOOKUP($B8,Total!$A$4:$V$348,Total!C$1,0)</f>
        <v>37</v>
      </c>
      <c r="E8" s="23">
        <f>VLOOKUP($B8,Total!$A$4:$V$348,Total!D$1,0)</f>
        <v>2757092</v>
      </c>
      <c r="F8" s="23">
        <f>VLOOKUP($B8,Total!$A$4:$V$348,Total!E$1,0)</f>
        <v>143</v>
      </c>
      <c r="G8" s="23">
        <f>VLOOKUP($B8,Total!$A$4:$V$348,Total!F$1,0)</f>
        <v>7396961</v>
      </c>
      <c r="H8" s="23">
        <f>VLOOKUP($B8,Total!$A$4:$V$348,Total!G$1,0)</f>
        <v>0</v>
      </c>
      <c r="I8" s="23">
        <f>VLOOKUP($B8,Total!$A$4:$V$348,Total!H$1,0)</f>
        <v>0</v>
      </c>
      <c r="J8" s="23">
        <f>VLOOKUP($B8,Total!$A$4:$V$348,Total!I$1,0)</f>
        <v>0</v>
      </c>
      <c r="K8" s="23">
        <f>VLOOKUP($B8,Total!$A$4:$V$348,Total!J$1,0)</f>
        <v>0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180</v>
      </c>
      <c r="W8" s="23">
        <f>VLOOKUP($B8,Total!$A$4:$V$348,Total!V$1,0)</f>
        <v>10154053</v>
      </c>
      <c r="X8" s="24">
        <f t="shared" ref="X8:X45" si="0">E8+G8+I8+K8+M8+O8+Q8+S8+U8</f>
        <v>10154053</v>
      </c>
      <c r="Y8" s="21">
        <f t="shared" ref="Y8:Y45" si="1">IF(W8=X8,0,1)</f>
        <v>0</v>
      </c>
      <c r="AB8" s="24"/>
      <c r="AD8" s="24"/>
      <c r="AE8" s="24">
        <f t="shared" ref="AE8:AE45" si="2">X8+Z8+AB8</f>
        <v>10154053</v>
      </c>
      <c r="AF8" s="21">
        <f t="shared" ref="AF8:AF45" si="3">Y8+AA8+AC8</f>
        <v>0</v>
      </c>
      <c r="AG8" s="24"/>
    </row>
    <row r="9" spans="1:33" s="21" customFormat="1" x14ac:dyDescent="0.2">
      <c r="A9" s="22">
        <v>5201</v>
      </c>
      <c r="B9" s="11">
        <v>5401</v>
      </c>
      <c r="C9" s="1" t="s">
        <v>61</v>
      </c>
      <c r="D9" s="23">
        <f>VLOOKUP($B9,Total!$A$4:$V$348,Total!C$1,0)</f>
        <v>329</v>
      </c>
      <c r="E9" s="23">
        <f>VLOOKUP($B9,Total!$A$4:$V$348,Total!D$1,0)</f>
        <v>24515764</v>
      </c>
      <c r="F9" s="23">
        <f>VLOOKUP($B9,Total!$A$4:$V$348,Total!E$1,0)</f>
        <v>297</v>
      </c>
      <c r="G9" s="23">
        <f>VLOOKUP($B9,Total!$A$4:$V$348,Total!F$1,0)</f>
        <v>15362919</v>
      </c>
      <c r="H9" s="23">
        <f>VLOOKUP($B9,Total!$A$4:$V$348,Total!G$1,0)</f>
        <v>127</v>
      </c>
      <c r="I9" s="23">
        <f>VLOOKUP($B9,Total!$A$4:$V$348,Total!H$1,0)</f>
        <v>9463532</v>
      </c>
      <c r="J9" s="23">
        <f>VLOOKUP($B9,Total!$A$4:$V$348,Total!I$1,0)</f>
        <v>98</v>
      </c>
      <c r="K9" s="23">
        <f>VLOOKUP($B9,Total!$A$4:$V$348,Total!J$1,0)</f>
        <v>5069246</v>
      </c>
      <c r="L9" s="23">
        <f>VLOOKUP($B9,Total!$A$4:$V$348,Total!K$1,0)</f>
        <v>3</v>
      </c>
      <c r="M9" s="23">
        <f>VLOOKUP($B9,Total!$A$4:$V$348,Total!L$1,0)</f>
        <v>223548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59</v>
      </c>
      <c r="Q9" s="23">
        <f>VLOOKUP($B9,Total!$A$4:$V$348,Total!P$1,0)</f>
        <v>4396444</v>
      </c>
      <c r="R9" s="23">
        <f>VLOOKUP($B9,Total!$A$4:$V$348,Total!Q$1,0)</f>
        <v>15</v>
      </c>
      <c r="S9" s="23">
        <f>VLOOKUP($B9,Total!$A$4:$V$348,Total!R$1,0)</f>
        <v>775905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928</v>
      </c>
      <c r="W9" s="23">
        <f>VLOOKUP($B9,Total!$A$4:$V$348,Total!V$1,0)</f>
        <v>59807358</v>
      </c>
      <c r="X9" s="24">
        <f t="shared" si="0"/>
        <v>59807358</v>
      </c>
      <c r="Y9" s="21">
        <f t="shared" si="1"/>
        <v>0</v>
      </c>
      <c r="Z9" s="21">
        <v>0</v>
      </c>
      <c r="AA9" s="21">
        <v>0</v>
      </c>
      <c r="AB9" s="24">
        <v>0</v>
      </c>
      <c r="AC9" s="21">
        <v>0</v>
      </c>
      <c r="AD9" s="24"/>
      <c r="AE9" s="24">
        <f t="shared" si="2"/>
        <v>59807358</v>
      </c>
      <c r="AF9" s="21">
        <f t="shared" si="3"/>
        <v>0</v>
      </c>
      <c r="AG9" s="24"/>
    </row>
    <row r="10" spans="1:33" s="21" customFormat="1" x14ac:dyDescent="0.2">
      <c r="A10" s="22">
        <v>5202</v>
      </c>
      <c r="B10" s="11">
        <v>5404</v>
      </c>
      <c r="C10" s="1" t="s">
        <v>62</v>
      </c>
      <c r="D10" s="23">
        <f>VLOOKUP($B10,Total!$A$4:$V$348,Total!C$1,0)</f>
        <v>129</v>
      </c>
      <c r="E10" s="23">
        <f>VLOOKUP($B10,Total!$A$4:$V$348,Total!D$1,0)</f>
        <v>9612564</v>
      </c>
      <c r="F10" s="23">
        <f>VLOOKUP($B10,Total!$A$4:$V$348,Total!E$1,0)</f>
        <v>137</v>
      </c>
      <c r="G10" s="23">
        <f>VLOOKUP($B10,Total!$A$4:$V$348,Total!F$1,0)</f>
        <v>7086599</v>
      </c>
      <c r="H10" s="23">
        <f>VLOOKUP($B10,Total!$A$4:$V$348,Total!G$1,0)</f>
        <v>60</v>
      </c>
      <c r="I10" s="23">
        <f>VLOOKUP($B10,Total!$A$4:$V$348,Total!H$1,0)</f>
        <v>4470960</v>
      </c>
      <c r="J10" s="23">
        <f>VLOOKUP($B10,Total!$A$4:$V$348,Total!I$1,0)</f>
        <v>41</v>
      </c>
      <c r="K10" s="23">
        <f>VLOOKUP($B10,Total!$A$4:$V$348,Total!J$1,0)</f>
        <v>2120807</v>
      </c>
      <c r="L10" s="23">
        <f>VLOOKUP($B10,Total!$A$4:$V$348,Total!K$1,0)</f>
        <v>5</v>
      </c>
      <c r="M10" s="23">
        <f>VLOOKUP($B10,Total!$A$4:$V$348,Total!L$1,0)</f>
        <v>372580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28</v>
      </c>
      <c r="Q10" s="23">
        <f>VLOOKUP($B10,Total!$A$4:$V$348,Total!P$1,0)</f>
        <v>2086448</v>
      </c>
      <c r="R10" s="23">
        <f>VLOOKUP($B10,Total!$A$4:$V$348,Total!Q$1,0)</f>
        <v>1</v>
      </c>
      <c r="S10" s="23">
        <f>VLOOKUP($B10,Total!$A$4:$V$348,Total!R$1,0)</f>
        <v>51727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401</v>
      </c>
      <c r="W10" s="23">
        <f>VLOOKUP($B10,Total!$A$4:$V$348,Total!V$1,0)</f>
        <v>25801685</v>
      </c>
      <c r="X10" s="24">
        <f t="shared" si="0"/>
        <v>25801685</v>
      </c>
      <c r="Y10" s="21">
        <f t="shared" si="1"/>
        <v>0</v>
      </c>
      <c r="Z10" s="21">
        <v>0</v>
      </c>
      <c r="AA10" s="21">
        <v>0</v>
      </c>
      <c r="AB10" s="24">
        <v>0</v>
      </c>
      <c r="AC10" s="21">
        <v>0</v>
      </c>
      <c r="AD10" s="24"/>
      <c r="AE10" s="24">
        <f t="shared" si="2"/>
        <v>25801685</v>
      </c>
      <c r="AF10" s="21">
        <f t="shared" si="3"/>
        <v>0</v>
      </c>
      <c r="AG10" s="24"/>
    </row>
    <row r="11" spans="1:33" s="21" customFormat="1" x14ac:dyDescent="0.2">
      <c r="A11" s="22">
        <v>5203</v>
      </c>
      <c r="B11" s="11">
        <v>5402</v>
      </c>
      <c r="C11" s="1" t="s">
        <v>63</v>
      </c>
      <c r="D11" s="23">
        <f>VLOOKUP($B11,Total!$A$4:$V$348,Total!C$1,0)</f>
        <v>278</v>
      </c>
      <c r="E11" s="23">
        <f>VLOOKUP($B11,Total!$A$4:$V$348,Total!D$1,0)</f>
        <v>20715448</v>
      </c>
      <c r="F11" s="23">
        <f>VLOOKUP($B11,Total!$A$4:$V$348,Total!E$1,0)</f>
        <v>291</v>
      </c>
      <c r="G11" s="23">
        <f>VLOOKUP($B11,Total!$A$4:$V$348,Total!F$1,0)</f>
        <v>15052557</v>
      </c>
      <c r="H11" s="23">
        <f>VLOOKUP($B11,Total!$A$4:$V$348,Total!G$1,0)</f>
        <v>29</v>
      </c>
      <c r="I11" s="23">
        <f>VLOOKUP($B11,Total!$A$4:$V$348,Total!H$1,0)</f>
        <v>2160964</v>
      </c>
      <c r="J11" s="23">
        <f>VLOOKUP($B11,Total!$A$4:$V$348,Total!I$1,0)</f>
        <v>20</v>
      </c>
      <c r="K11" s="23">
        <f>VLOOKUP($B11,Total!$A$4:$V$348,Total!J$1,0)</f>
        <v>1034540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16</v>
      </c>
      <c r="Q11" s="23">
        <f>VLOOKUP($B11,Total!$A$4:$V$348,Total!P$1,0)</f>
        <v>1192256</v>
      </c>
      <c r="R11" s="23">
        <f>VLOOKUP($B11,Total!$A$4:$V$348,Total!Q$1,0)</f>
        <v>5</v>
      </c>
      <c r="S11" s="23">
        <f>VLOOKUP($B11,Total!$A$4:$V$348,Total!R$1,0)</f>
        <v>258635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639</v>
      </c>
      <c r="W11" s="23">
        <f>VLOOKUP($B11,Total!$A$4:$V$348,Total!V$1,0)</f>
        <v>40414400</v>
      </c>
      <c r="X11" s="24">
        <f t="shared" si="0"/>
        <v>40414400</v>
      </c>
      <c r="Y11" s="21">
        <f t="shared" si="1"/>
        <v>0</v>
      </c>
      <c r="Z11" s="21">
        <v>0</v>
      </c>
      <c r="AA11" s="21">
        <v>0</v>
      </c>
      <c r="AB11" s="24"/>
      <c r="AD11" s="24"/>
      <c r="AE11" s="24">
        <f t="shared" si="2"/>
        <v>40414400</v>
      </c>
      <c r="AF11" s="21">
        <f t="shared" si="3"/>
        <v>0</v>
      </c>
      <c r="AG11" s="24"/>
    </row>
    <row r="12" spans="1:33" s="21" customFormat="1" x14ac:dyDescent="0.2">
      <c r="A12" s="22">
        <v>5204</v>
      </c>
      <c r="B12" s="11">
        <v>5405</v>
      </c>
      <c r="C12" s="1" t="s">
        <v>64</v>
      </c>
      <c r="D12" s="23">
        <f>VLOOKUP($B12,Total!$A$4:$V$348,Total!C$1,0)</f>
        <v>96</v>
      </c>
      <c r="E12" s="23">
        <f>VLOOKUP($B12,Total!$A$4:$V$348,Total!D$1,0)</f>
        <v>7153536</v>
      </c>
      <c r="F12" s="23">
        <f>VLOOKUP($B12,Total!$A$4:$V$348,Total!E$1,0)</f>
        <v>121</v>
      </c>
      <c r="G12" s="23">
        <f>VLOOKUP($B12,Total!$A$4:$V$348,Total!F$1,0)</f>
        <v>6258967</v>
      </c>
      <c r="H12" s="23">
        <f>VLOOKUP($B12,Total!$A$4:$V$348,Total!G$1,0)</f>
        <v>60</v>
      </c>
      <c r="I12" s="23">
        <f>VLOOKUP($B12,Total!$A$4:$V$348,Total!H$1,0)</f>
        <v>4470960</v>
      </c>
      <c r="J12" s="23">
        <f>VLOOKUP($B12,Total!$A$4:$V$348,Total!I$1,0)</f>
        <v>46</v>
      </c>
      <c r="K12" s="23">
        <f>VLOOKUP($B12,Total!$A$4:$V$348,Total!J$1,0)</f>
        <v>2379442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36</v>
      </c>
      <c r="Q12" s="23">
        <f>VLOOKUP($B12,Total!$A$4:$V$348,Total!P$1,0)</f>
        <v>2682576</v>
      </c>
      <c r="R12" s="23">
        <f>VLOOKUP($B12,Total!$A$4:$V$348,Total!Q$1,0)</f>
        <v>5</v>
      </c>
      <c r="S12" s="23">
        <f>VLOOKUP($B12,Total!$A$4:$V$348,Total!R$1,0)</f>
        <v>258635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364</v>
      </c>
      <c r="W12" s="23">
        <f>VLOOKUP($B12,Total!$A$4:$V$348,Total!V$1,0)</f>
        <v>23204116</v>
      </c>
      <c r="X12" s="24">
        <f t="shared" si="0"/>
        <v>23204116</v>
      </c>
      <c r="Y12" s="21">
        <f t="shared" si="1"/>
        <v>0</v>
      </c>
      <c r="Z12" s="21">
        <v>0</v>
      </c>
      <c r="AA12" s="21">
        <v>0</v>
      </c>
      <c r="AB12" s="24"/>
      <c r="AD12" s="24"/>
      <c r="AE12" s="24">
        <f t="shared" si="2"/>
        <v>23204116</v>
      </c>
      <c r="AF12" s="21">
        <f t="shared" si="3"/>
        <v>0</v>
      </c>
      <c r="AG12" s="24"/>
    </row>
    <row r="13" spans="1:33" s="21" customFormat="1" x14ac:dyDescent="0.2">
      <c r="A13" s="22">
        <v>5205</v>
      </c>
      <c r="B13" s="11">
        <v>5403</v>
      </c>
      <c r="C13" s="1" t="s">
        <v>65</v>
      </c>
      <c r="D13" s="23">
        <f>VLOOKUP($B13,Total!$A$4:$V$348,Total!C$1,0)</f>
        <v>73</v>
      </c>
      <c r="E13" s="23">
        <f>VLOOKUP($B13,Total!$A$4:$V$348,Total!D$1,0)</f>
        <v>5439668</v>
      </c>
      <c r="F13" s="23">
        <f>VLOOKUP($B13,Total!$A$4:$V$348,Total!E$1,0)</f>
        <v>73</v>
      </c>
      <c r="G13" s="23">
        <f>VLOOKUP($B13,Total!$A$4:$V$348,Total!F$1,0)</f>
        <v>3776071</v>
      </c>
      <c r="H13" s="23">
        <f>VLOOKUP($B13,Total!$A$4:$V$348,Total!G$1,0)</f>
        <v>41</v>
      </c>
      <c r="I13" s="23">
        <f>VLOOKUP($B13,Total!$A$4:$V$348,Total!H$1,0)</f>
        <v>3055156</v>
      </c>
      <c r="J13" s="23">
        <f>VLOOKUP($B13,Total!$A$4:$V$348,Total!I$1,0)</f>
        <v>14</v>
      </c>
      <c r="K13" s="23">
        <f>VLOOKUP($B13,Total!$A$4:$V$348,Total!J$1,0)</f>
        <v>724178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12</v>
      </c>
      <c r="Q13" s="23">
        <f>VLOOKUP($B13,Total!$A$4:$V$348,Total!P$1,0)</f>
        <v>894192</v>
      </c>
      <c r="R13" s="23">
        <f>VLOOKUP($B13,Total!$A$4:$V$348,Total!Q$1,0)</f>
        <v>4</v>
      </c>
      <c r="S13" s="23">
        <f>VLOOKUP($B13,Total!$A$4:$V$348,Total!R$1,0)</f>
        <v>206908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217</v>
      </c>
      <c r="W13" s="23">
        <f>VLOOKUP($B13,Total!$A$4:$V$348,Total!V$1,0)</f>
        <v>14096173</v>
      </c>
      <c r="X13" s="24">
        <f t="shared" si="0"/>
        <v>14096173</v>
      </c>
      <c r="Y13" s="21">
        <f t="shared" si="1"/>
        <v>0</v>
      </c>
      <c r="Z13" s="21">
        <v>0</v>
      </c>
      <c r="AA13" s="21">
        <v>0</v>
      </c>
      <c r="AB13" s="24"/>
      <c r="AD13" s="24"/>
      <c r="AE13" s="24">
        <f t="shared" si="2"/>
        <v>14096173</v>
      </c>
      <c r="AF13" s="21">
        <f t="shared" si="3"/>
        <v>0</v>
      </c>
      <c r="AG13" s="24"/>
    </row>
    <row r="14" spans="1:33" s="21" customFormat="1" x14ac:dyDescent="0.2">
      <c r="A14" s="22">
        <v>5301</v>
      </c>
      <c r="B14" s="11">
        <v>5101</v>
      </c>
      <c r="C14" s="1" t="s">
        <v>66</v>
      </c>
      <c r="D14" s="23">
        <f>VLOOKUP($B14,Total!$A$4:$V$348,Total!C$1,0)</f>
        <v>1786</v>
      </c>
      <c r="E14" s="23">
        <f>VLOOKUP($B14,Total!$A$4:$V$348,Total!D$1,0)</f>
        <v>133085576</v>
      </c>
      <c r="F14" s="23">
        <f>VLOOKUP($B14,Total!$A$4:$V$348,Total!E$1,0)</f>
        <v>1537</v>
      </c>
      <c r="G14" s="23">
        <f>VLOOKUP($B14,Total!$A$4:$V$348,Total!F$1,0)</f>
        <v>79504399</v>
      </c>
      <c r="H14" s="23">
        <f>VLOOKUP($B14,Total!$A$4:$V$348,Total!G$1,0)</f>
        <v>825</v>
      </c>
      <c r="I14" s="23">
        <f>VLOOKUP($B14,Total!$A$4:$V$348,Total!H$1,0)</f>
        <v>61475700</v>
      </c>
      <c r="J14" s="23">
        <f>VLOOKUP($B14,Total!$A$4:$V$348,Total!I$1,0)</f>
        <v>605</v>
      </c>
      <c r="K14" s="23">
        <f>VLOOKUP($B14,Total!$A$4:$V$348,Total!J$1,0)</f>
        <v>31294835</v>
      </c>
      <c r="L14" s="23">
        <f>VLOOKUP($B14,Total!$A$4:$V$348,Total!K$1,0)</f>
        <v>72</v>
      </c>
      <c r="M14" s="23">
        <f>VLOOKUP($B14,Total!$A$4:$V$348,Total!L$1,0)</f>
        <v>5365152</v>
      </c>
      <c r="N14" s="23">
        <f>VLOOKUP($B14,Total!$A$4:$V$348,Total!M$1,0)</f>
        <v>18</v>
      </c>
      <c r="O14" s="23">
        <f>VLOOKUP($B14,Total!$A$4:$V$348,Total!N$1,0)</f>
        <v>931086</v>
      </c>
      <c r="P14" s="23">
        <f>VLOOKUP($B14,Total!$A$4:$V$348,Total!O$1,0)</f>
        <v>138</v>
      </c>
      <c r="Q14" s="23">
        <f>VLOOKUP($B14,Total!$A$4:$V$348,Total!P$1,0)</f>
        <v>10283208</v>
      </c>
      <c r="R14" s="23">
        <f>VLOOKUP($B14,Total!$A$4:$V$348,Total!Q$1,0)</f>
        <v>42</v>
      </c>
      <c r="S14" s="23">
        <f>VLOOKUP($B14,Total!$A$4:$V$348,Total!R$1,0)</f>
        <v>2172534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5023</v>
      </c>
      <c r="W14" s="23">
        <f>VLOOKUP($B14,Total!$A$4:$V$348,Total!V$1,0)</f>
        <v>324112490</v>
      </c>
      <c r="X14" s="24">
        <f t="shared" si="0"/>
        <v>324112490</v>
      </c>
      <c r="Y14" s="21">
        <f t="shared" si="1"/>
        <v>0</v>
      </c>
      <c r="Z14" s="21">
        <v>0</v>
      </c>
      <c r="AA14" s="21">
        <v>0</v>
      </c>
      <c r="AB14" s="24">
        <v>0</v>
      </c>
      <c r="AC14" s="21">
        <v>0</v>
      </c>
      <c r="AD14" s="24"/>
      <c r="AE14" s="24">
        <f t="shared" si="2"/>
        <v>324112490</v>
      </c>
      <c r="AF14" s="21">
        <f t="shared" si="3"/>
        <v>0</v>
      </c>
      <c r="AG14" s="24"/>
    </row>
    <row r="15" spans="1:33" s="21" customFormat="1" x14ac:dyDescent="0.2">
      <c r="A15" s="22">
        <v>5302</v>
      </c>
      <c r="B15" s="11">
        <v>5109</v>
      </c>
      <c r="C15" s="1" t="s">
        <v>67</v>
      </c>
      <c r="D15" s="23">
        <f>VLOOKUP($B15,Total!$A$4:$V$348,Total!C$1,0)</f>
        <v>927</v>
      </c>
      <c r="E15" s="23">
        <f>VLOOKUP($B15,Total!$A$4:$V$348,Total!D$1,0)</f>
        <v>69076332</v>
      </c>
      <c r="F15" s="23">
        <f>VLOOKUP($B15,Total!$A$4:$V$348,Total!E$1,0)</f>
        <v>1467</v>
      </c>
      <c r="G15" s="23">
        <f>VLOOKUP($B15,Total!$A$4:$V$348,Total!F$1,0)</f>
        <v>75883509</v>
      </c>
      <c r="H15" s="23">
        <f>VLOOKUP($B15,Total!$A$4:$V$348,Total!G$1,0)</f>
        <v>579</v>
      </c>
      <c r="I15" s="23">
        <f>VLOOKUP($B15,Total!$A$4:$V$348,Total!H$1,0)</f>
        <v>43144764</v>
      </c>
      <c r="J15" s="23">
        <f>VLOOKUP($B15,Total!$A$4:$V$348,Total!I$1,0)</f>
        <v>675</v>
      </c>
      <c r="K15" s="23">
        <f>VLOOKUP($B15,Total!$A$4:$V$348,Total!J$1,0)</f>
        <v>34915725</v>
      </c>
      <c r="L15" s="23">
        <f>VLOOKUP($B15,Total!$A$4:$V$348,Total!K$1,0)</f>
        <v>12</v>
      </c>
      <c r="M15" s="23">
        <f>VLOOKUP($B15,Total!$A$4:$V$348,Total!L$1,0)</f>
        <v>894192</v>
      </c>
      <c r="N15" s="23">
        <f>VLOOKUP($B15,Total!$A$4:$V$348,Total!M$1,0)</f>
        <v>15</v>
      </c>
      <c r="O15" s="23">
        <f>VLOOKUP($B15,Total!$A$4:$V$348,Total!N$1,0)</f>
        <v>775905</v>
      </c>
      <c r="P15" s="23">
        <f>VLOOKUP($B15,Total!$A$4:$V$348,Total!O$1,0)</f>
        <v>49</v>
      </c>
      <c r="Q15" s="23">
        <f>VLOOKUP($B15,Total!$A$4:$V$348,Total!P$1,0)</f>
        <v>3651284</v>
      </c>
      <c r="R15" s="23">
        <f>VLOOKUP($B15,Total!$A$4:$V$348,Total!Q$1,0)</f>
        <v>14</v>
      </c>
      <c r="S15" s="23">
        <f>VLOOKUP($B15,Total!$A$4:$V$348,Total!R$1,0)</f>
        <v>724178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3738</v>
      </c>
      <c r="W15" s="23">
        <f>VLOOKUP($B15,Total!$A$4:$V$348,Total!V$1,0)</f>
        <v>229065889</v>
      </c>
      <c r="X15" s="24">
        <f t="shared" si="0"/>
        <v>229065889</v>
      </c>
      <c r="Y15" s="21">
        <f t="shared" si="1"/>
        <v>0</v>
      </c>
      <c r="Z15" s="21">
        <v>0</v>
      </c>
      <c r="AA15" s="21">
        <v>0</v>
      </c>
      <c r="AB15" s="24">
        <v>0</v>
      </c>
      <c r="AC15" s="21">
        <v>0</v>
      </c>
      <c r="AD15" s="24"/>
      <c r="AE15" s="24">
        <f t="shared" si="2"/>
        <v>229065889</v>
      </c>
      <c r="AF15" s="21">
        <f t="shared" si="3"/>
        <v>0</v>
      </c>
      <c r="AG15" s="24"/>
    </row>
    <row r="16" spans="1:33" s="21" customFormat="1" x14ac:dyDescent="0.2">
      <c r="A16" s="22">
        <v>5303</v>
      </c>
      <c r="B16" s="11">
        <v>5804</v>
      </c>
      <c r="C16" s="1" t="s">
        <v>68</v>
      </c>
      <c r="D16" s="23">
        <f>VLOOKUP($B16,Total!$A$4:$V$348,Total!C$1,0)</f>
        <v>438</v>
      </c>
      <c r="E16" s="23">
        <f>VLOOKUP($B16,Total!$A$4:$V$348,Total!D$1,0)</f>
        <v>32638008</v>
      </c>
      <c r="F16" s="23">
        <f>VLOOKUP($B16,Total!$A$4:$V$348,Total!E$1,0)</f>
        <v>337</v>
      </c>
      <c r="G16" s="23">
        <f>VLOOKUP($B16,Total!$A$4:$V$348,Total!F$1,0)</f>
        <v>17431999</v>
      </c>
      <c r="H16" s="23">
        <f>VLOOKUP($B16,Total!$A$4:$V$348,Total!G$1,0)</f>
        <v>284</v>
      </c>
      <c r="I16" s="23">
        <f>VLOOKUP($B16,Total!$A$4:$V$348,Total!H$1,0)</f>
        <v>21162544</v>
      </c>
      <c r="J16" s="23">
        <f>VLOOKUP($B16,Total!$A$4:$V$348,Total!I$1,0)</f>
        <v>260</v>
      </c>
      <c r="K16" s="23">
        <f>VLOOKUP($B16,Total!$A$4:$V$348,Total!J$1,0)</f>
        <v>13449020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51</v>
      </c>
      <c r="Q16" s="23">
        <f>VLOOKUP($B16,Total!$A$4:$V$348,Total!P$1,0)</f>
        <v>3800316</v>
      </c>
      <c r="R16" s="23">
        <f>VLOOKUP($B16,Total!$A$4:$V$348,Total!Q$1,0)</f>
        <v>16</v>
      </c>
      <c r="S16" s="23">
        <f>VLOOKUP($B16,Total!$A$4:$V$348,Total!R$1,0)</f>
        <v>827632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1386</v>
      </c>
      <c r="W16" s="23">
        <f>VLOOKUP($B16,Total!$A$4:$V$348,Total!V$1,0)</f>
        <v>89309519</v>
      </c>
      <c r="X16" s="24">
        <f t="shared" si="0"/>
        <v>89309519</v>
      </c>
      <c r="Y16" s="21">
        <f t="shared" si="1"/>
        <v>0</v>
      </c>
      <c r="Z16" s="21">
        <v>0</v>
      </c>
      <c r="AA16" s="21">
        <v>0</v>
      </c>
      <c r="AB16" s="24"/>
      <c r="AD16" s="24"/>
      <c r="AE16" s="24">
        <f t="shared" si="2"/>
        <v>89309519</v>
      </c>
      <c r="AF16" s="21">
        <f t="shared" si="3"/>
        <v>0</v>
      </c>
      <c r="AG16" s="24"/>
    </row>
    <row r="17" spans="1:33" s="21" customFormat="1" x14ac:dyDescent="0.2">
      <c r="A17" s="22">
        <v>5304</v>
      </c>
      <c r="B17" s="11">
        <v>5801</v>
      </c>
      <c r="C17" s="1" t="s">
        <v>69</v>
      </c>
      <c r="D17" s="23">
        <f>VLOOKUP($B17,Total!$A$4:$V$348,Total!C$1,0)</f>
        <v>567</v>
      </c>
      <c r="E17" s="23">
        <f>VLOOKUP($B17,Total!$A$4:$V$348,Total!D$1,0)</f>
        <v>42250572</v>
      </c>
      <c r="F17" s="23">
        <f>VLOOKUP($B17,Total!$A$4:$V$348,Total!E$1,0)</f>
        <v>623</v>
      </c>
      <c r="G17" s="23">
        <f>VLOOKUP($B17,Total!$A$4:$V$348,Total!F$1,0)</f>
        <v>32225921</v>
      </c>
      <c r="H17" s="23">
        <f>VLOOKUP($B17,Total!$A$4:$V$348,Total!G$1,0)</f>
        <v>197</v>
      </c>
      <c r="I17" s="23">
        <f>VLOOKUP($B17,Total!$A$4:$V$348,Total!H$1,0)</f>
        <v>14679652</v>
      </c>
      <c r="J17" s="23">
        <f>VLOOKUP($B17,Total!$A$4:$V$348,Total!I$1,0)</f>
        <v>303</v>
      </c>
      <c r="K17" s="23">
        <f>VLOOKUP($B17,Total!$A$4:$V$348,Total!J$1,0)</f>
        <v>15673281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105</v>
      </c>
      <c r="Q17" s="23">
        <f>VLOOKUP($B17,Total!$A$4:$V$348,Total!P$1,0)</f>
        <v>7824180</v>
      </c>
      <c r="R17" s="23">
        <f>VLOOKUP($B17,Total!$A$4:$V$348,Total!Q$1,0)</f>
        <v>35</v>
      </c>
      <c r="S17" s="23">
        <f>VLOOKUP($B17,Total!$A$4:$V$348,Total!R$1,0)</f>
        <v>1810445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1830</v>
      </c>
      <c r="W17" s="23">
        <f>VLOOKUP($B17,Total!$A$4:$V$348,Total!V$1,0)</f>
        <v>114464051</v>
      </c>
      <c r="X17" s="24">
        <f t="shared" si="0"/>
        <v>114464051</v>
      </c>
      <c r="Y17" s="21">
        <f t="shared" si="1"/>
        <v>0</v>
      </c>
      <c r="Z17" s="21">
        <v>0</v>
      </c>
      <c r="AA17" s="21">
        <v>0</v>
      </c>
      <c r="AB17" s="24"/>
      <c r="AD17" s="24"/>
      <c r="AE17" s="24">
        <f t="shared" si="2"/>
        <v>114464051</v>
      </c>
      <c r="AF17" s="21">
        <f t="shared" si="3"/>
        <v>0</v>
      </c>
      <c r="AG17" s="24"/>
    </row>
    <row r="18" spans="1:33" s="21" customFormat="1" x14ac:dyDescent="0.2">
      <c r="A18" s="22">
        <v>5305</v>
      </c>
      <c r="B18" s="11">
        <v>5102</v>
      </c>
      <c r="C18" s="1" t="s">
        <v>70</v>
      </c>
      <c r="D18" s="23">
        <f>VLOOKUP($B18,Total!$A$4:$V$348,Total!C$1,0)</f>
        <v>296</v>
      </c>
      <c r="E18" s="23">
        <f>VLOOKUP($B18,Total!$A$4:$V$348,Total!D$1,0)</f>
        <v>22056736</v>
      </c>
      <c r="F18" s="23">
        <f>VLOOKUP($B18,Total!$A$4:$V$348,Total!E$1,0)</f>
        <v>151</v>
      </c>
      <c r="G18" s="23">
        <f>VLOOKUP($B18,Total!$A$4:$V$348,Total!F$1,0)</f>
        <v>7810777</v>
      </c>
      <c r="H18" s="23">
        <f>VLOOKUP($B18,Total!$A$4:$V$348,Total!G$1,0)</f>
        <v>19</v>
      </c>
      <c r="I18" s="23">
        <f>VLOOKUP($B18,Total!$A$4:$V$348,Total!H$1,0)</f>
        <v>1415804</v>
      </c>
      <c r="J18" s="23">
        <f>VLOOKUP($B18,Total!$A$4:$V$348,Total!I$1,0)</f>
        <v>9</v>
      </c>
      <c r="K18" s="23">
        <f>VLOOKUP($B18,Total!$A$4:$V$348,Total!J$1,0)</f>
        <v>465543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31</v>
      </c>
      <c r="Q18" s="23">
        <f>VLOOKUP($B18,Total!$A$4:$V$348,Total!P$1,0)</f>
        <v>2309996</v>
      </c>
      <c r="R18" s="23">
        <f>VLOOKUP($B18,Total!$A$4:$V$348,Total!Q$1,0)</f>
        <v>1</v>
      </c>
      <c r="S18" s="23">
        <f>VLOOKUP($B18,Total!$A$4:$V$348,Total!R$1,0)</f>
        <v>51727</v>
      </c>
      <c r="T18" s="23">
        <f>VLOOKUP($B18,Total!$A$4:$V$348,Total!S$1,0)</f>
        <v>2</v>
      </c>
      <c r="U18" s="23">
        <f>VLOOKUP($B18,Total!$A$4:$V$348,Total!T$1,0)</f>
        <v>63290</v>
      </c>
      <c r="V18" s="23">
        <f>VLOOKUP($B18,Total!$A$4:$V$348,Total!U$1,0)</f>
        <v>509</v>
      </c>
      <c r="W18" s="23">
        <f>VLOOKUP($B18,Total!$A$4:$V$348,Total!V$1,0)</f>
        <v>34173873</v>
      </c>
      <c r="X18" s="24">
        <f t="shared" si="0"/>
        <v>34173873</v>
      </c>
      <c r="Y18" s="21">
        <f t="shared" si="1"/>
        <v>0</v>
      </c>
      <c r="Z18" s="21">
        <v>0</v>
      </c>
      <c r="AA18" s="21">
        <v>0</v>
      </c>
      <c r="AB18" s="24"/>
      <c r="AD18" s="24"/>
      <c r="AE18" s="24">
        <f t="shared" si="2"/>
        <v>34173873</v>
      </c>
      <c r="AF18" s="21">
        <f t="shared" si="3"/>
        <v>0</v>
      </c>
      <c r="AG18" s="24"/>
    </row>
    <row r="19" spans="1:33" s="21" customFormat="1" x14ac:dyDescent="0.2">
      <c r="A19" s="22">
        <v>5306</v>
      </c>
      <c r="B19" s="11">
        <v>5107</v>
      </c>
      <c r="C19" s="1" t="s">
        <v>71</v>
      </c>
      <c r="D19" s="23">
        <f>VLOOKUP($B19,Total!$A$4:$V$348,Total!C$1,0)</f>
        <v>196</v>
      </c>
      <c r="E19" s="23">
        <f>VLOOKUP($B19,Total!$A$4:$V$348,Total!D$1,0)</f>
        <v>14605136</v>
      </c>
      <c r="F19" s="23">
        <f>VLOOKUP($B19,Total!$A$4:$V$348,Total!E$1,0)</f>
        <v>149</v>
      </c>
      <c r="G19" s="23">
        <f>VLOOKUP($B19,Total!$A$4:$V$348,Total!F$1,0)</f>
        <v>7707323</v>
      </c>
      <c r="H19" s="23">
        <f>VLOOKUP($B19,Total!$A$4:$V$348,Total!G$1,0)</f>
        <v>31</v>
      </c>
      <c r="I19" s="23">
        <f>VLOOKUP($B19,Total!$A$4:$V$348,Total!H$1,0)</f>
        <v>2309996</v>
      </c>
      <c r="J19" s="23">
        <f>VLOOKUP($B19,Total!$A$4:$V$348,Total!I$1,0)</f>
        <v>22</v>
      </c>
      <c r="K19" s="23">
        <f>VLOOKUP($B19,Total!$A$4:$V$348,Total!J$1,0)</f>
        <v>1137994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49</v>
      </c>
      <c r="Q19" s="23">
        <f>VLOOKUP($B19,Total!$A$4:$V$348,Total!P$1,0)</f>
        <v>3651284</v>
      </c>
      <c r="R19" s="23">
        <f>VLOOKUP($B19,Total!$A$4:$V$348,Total!Q$1,0)</f>
        <v>17</v>
      </c>
      <c r="S19" s="23">
        <f>VLOOKUP($B19,Total!$A$4:$V$348,Total!R$1,0)</f>
        <v>879359</v>
      </c>
      <c r="T19" s="23">
        <f>VLOOKUP($B19,Total!$A$4:$V$348,Total!S$1,0)</f>
        <v>6</v>
      </c>
      <c r="U19" s="23">
        <f>VLOOKUP($B19,Total!$A$4:$V$348,Total!T$1,0)</f>
        <v>250117</v>
      </c>
      <c r="V19" s="23">
        <f>VLOOKUP($B19,Total!$A$4:$V$348,Total!U$1,0)</f>
        <v>470</v>
      </c>
      <c r="W19" s="23">
        <f>VLOOKUP($B19,Total!$A$4:$V$348,Total!V$1,0)</f>
        <v>30541209</v>
      </c>
      <c r="X19" s="24">
        <f t="shared" si="0"/>
        <v>30541209</v>
      </c>
      <c r="Y19" s="21">
        <f t="shared" si="1"/>
        <v>0</v>
      </c>
      <c r="Z19" s="21">
        <v>3</v>
      </c>
      <c r="AA19" s="21">
        <v>158853</v>
      </c>
      <c r="AB19" s="24"/>
      <c r="AD19" s="24"/>
      <c r="AE19" s="24">
        <f t="shared" si="2"/>
        <v>30541212</v>
      </c>
      <c r="AF19" s="21">
        <f t="shared" si="3"/>
        <v>158853</v>
      </c>
      <c r="AG19" s="24"/>
    </row>
    <row r="20" spans="1:33" s="21" customFormat="1" x14ac:dyDescent="0.2">
      <c r="A20" s="22">
        <v>5307</v>
      </c>
      <c r="B20" s="11">
        <v>5105</v>
      </c>
      <c r="C20" s="1" t="s">
        <v>72</v>
      </c>
      <c r="D20" s="23">
        <f>VLOOKUP($B20,Total!$A$4:$V$348,Total!C$1,0)</f>
        <v>291</v>
      </c>
      <c r="E20" s="23">
        <f>VLOOKUP($B20,Total!$A$4:$V$348,Total!D$1,0)</f>
        <v>21684156</v>
      </c>
      <c r="F20" s="23">
        <f>VLOOKUP($B20,Total!$A$4:$V$348,Total!E$1,0)</f>
        <v>190</v>
      </c>
      <c r="G20" s="23">
        <f>VLOOKUP($B20,Total!$A$4:$V$348,Total!F$1,0)</f>
        <v>9828130</v>
      </c>
      <c r="H20" s="23">
        <f>VLOOKUP($B20,Total!$A$4:$V$348,Total!G$1,0)</f>
        <v>46</v>
      </c>
      <c r="I20" s="23">
        <f>VLOOKUP($B20,Total!$A$4:$V$348,Total!H$1,0)</f>
        <v>3427736</v>
      </c>
      <c r="J20" s="23">
        <f>VLOOKUP($B20,Total!$A$4:$V$348,Total!I$1,0)</f>
        <v>41</v>
      </c>
      <c r="K20" s="23">
        <f>VLOOKUP($B20,Total!$A$4:$V$348,Total!J$1,0)</f>
        <v>2120807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49</v>
      </c>
      <c r="Q20" s="23">
        <f>VLOOKUP($B20,Total!$A$4:$V$348,Total!P$1,0)</f>
        <v>3651284</v>
      </c>
      <c r="R20" s="23">
        <f>VLOOKUP($B20,Total!$A$4:$V$348,Total!Q$1,0)</f>
        <v>20</v>
      </c>
      <c r="S20" s="23">
        <f>VLOOKUP($B20,Total!$A$4:$V$348,Total!R$1,0)</f>
        <v>1034540</v>
      </c>
      <c r="T20" s="23">
        <f>VLOOKUP($B20,Total!$A$4:$V$348,Total!S$1,0)</f>
        <v>4</v>
      </c>
      <c r="U20" s="23">
        <f>VLOOKUP($B20,Total!$A$4:$V$348,Total!T$1,0)</f>
        <v>149369</v>
      </c>
      <c r="V20" s="23">
        <f>VLOOKUP($B20,Total!$A$4:$V$348,Total!U$1,0)</f>
        <v>641</v>
      </c>
      <c r="W20" s="23">
        <f>VLOOKUP($B20,Total!$A$4:$V$348,Total!V$1,0)</f>
        <v>41896022</v>
      </c>
      <c r="X20" s="24">
        <f t="shared" si="0"/>
        <v>41896022</v>
      </c>
      <c r="Y20" s="21">
        <f t="shared" si="1"/>
        <v>0</v>
      </c>
      <c r="Z20" s="21">
        <v>2</v>
      </c>
      <c r="AA20" s="21">
        <v>61566</v>
      </c>
      <c r="AB20" s="24"/>
      <c r="AD20" s="24"/>
      <c r="AE20" s="24">
        <f t="shared" si="2"/>
        <v>41896024</v>
      </c>
      <c r="AF20" s="21">
        <f t="shared" si="3"/>
        <v>61566</v>
      </c>
      <c r="AG20" s="24"/>
    </row>
    <row r="21" spans="1:33" s="21" customFormat="1" x14ac:dyDescent="0.2">
      <c r="A21" s="22">
        <v>5308</v>
      </c>
      <c r="B21" s="11">
        <v>5104</v>
      </c>
      <c r="C21" s="1" t="s">
        <v>73</v>
      </c>
      <c r="D21" s="23">
        <f>VLOOKUP($B21,Total!$A$4:$V$348,Total!C$1,0)</f>
        <v>6</v>
      </c>
      <c r="E21" s="23">
        <f>VLOOKUP($B21,Total!$A$4:$V$348,Total!D$1,0)</f>
        <v>447096</v>
      </c>
      <c r="F21" s="23">
        <f>VLOOKUP($B21,Total!$A$4:$V$348,Total!E$1,0)</f>
        <v>35</v>
      </c>
      <c r="G21" s="23">
        <f>VLOOKUP($B21,Total!$A$4:$V$348,Total!F$1,0)</f>
        <v>1810445</v>
      </c>
      <c r="H21" s="23">
        <f>VLOOKUP($B21,Total!$A$4:$V$348,Total!G$1,0)</f>
        <v>21</v>
      </c>
      <c r="I21" s="23">
        <f>VLOOKUP($B21,Total!$A$4:$V$348,Total!H$1,0)</f>
        <v>1564836</v>
      </c>
      <c r="J21" s="23">
        <f>VLOOKUP($B21,Total!$A$4:$V$348,Total!I$1,0)</f>
        <v>14</v>
      </c>
      <c r="K21" s="23">
        <f>VLOOKUP($B21,Total!$A$4:$V$348,Total!J$1,0)</f>
        <v>724178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0</v>
      </c>
      <c r="Q21" s="23">
        <f>VLOOKUP($B21,Total!$A$4:$V$348,Total!P$1,0)</f>
        <v>0</v>
      </c>
      <c r="R21" s="23">
        <f>VLOOKUP($B21,Total!$A$4:$V$348,Total!Q$1,0)</f>
        <v>0</v>
      </c>
      <c r="S21" s="23">
        <f>VLOOKUP($B21,Total!$A$4:$V$348,Total!R$1,0)</f>
        <v>0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76</v>
      </c>
      <c r="W21" s="23">
        <f>VLOOKUP($B21,Total!$A$4:$V$348,Total!V$1,0)</f>
        <v>4546555</v>
      </c>
      <c r="X21" s="24">
        <f t="shared" si="0"/>
        <v>4546555</v>
      </c>
      <c r="Y21" s="21">
        <f t="shared" si="1"/>
        <v>0</v>
      </c>
      <c r="Z21" s="21">
        <v>0</v>
      </c>
      <c r="AA21" s="21">
        <v>0</v>
      </c>
      <c r="AB21" s="24"/>
      <c r="AD21" s="24"/>
      <c r="AE21" s="24">
        <f t="shared" si="2"/>
        <v>4546555</v>
      </c>
      <c r="AF21" s="21">
        <f t="shared" si="3"/>
        <v>0</v>
      </c>
      <c r="AG21" s="24"/>
    </row>
    <row r="22" spans="1:33" s="21" customFormat="1" x14ac:dyDescent="0.2">
      <c r="A22" s="22">
        <v>5309</v>
      </c>
      <c r="B22" s="11">
        <v>5103</v>
      </c>
      <c r="C22" s="1" t="s">
        <v>74</v>
      </c>
      <c r="D22" s="23">
        <f>VLOOKUP($B22,Total!$A$4:$V$348,Total!C$1,0)</f>
        <v>144</v>
      </c>
      <c r="E22" s="23">
        <f>VLOOKUP($B22,Total!$A$4:$V$348,Total!D$1,0)</f>
        <v>10730304</v>
      </c>
      <c r="F22" s="23">
        <f>VLOOKUP($B22,Total!$A$4:$V$348,Total!E$1,0)</f>
        <v>105</v>
      </c>
      <c r="G22" s="23">
        <f>VLOOKUP($B22,Total!$A$4:$V$348,Total!F$1,0)</f>
        <v>5431335</v>
      </c>
      <c r="H22" s="23">
        <f>VLOOKUP($B22,Total!$A$4:$V$348,Total!G$1,0)</f>
        <v>75</v>
      </c>
      <c r="I22" s="23">
        <f>VLOOKUP($B22,Total!$A$4:$V$348,Total!H$1,0)</f>
        <v>5588700</v>
      </c>
      <c r="J22" s="23">
        <f>VLOOKUP($B22,Total!$A$4:$V$348,Total!I$1,0)</f>
        <v>63</v>
      </c>
      <c r="K22" s="23">
        <f>VLOOKUP($B22,Total!$A$4:$V$348,Total!J$1,0)</f>
        <v>3258801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37</v>
      </c>
      <c r="Q22" s="23">
        <f>VLOOKUP($B22,Total!$A$4:$V$348,Total!P$1,0)</f>
        <v>2757092</v>
      </c>
      <c r="R22" s="23">
        <f>VLOOKUP($B22,Total!$A$4:$V$348,Total!Q$1,0)</f>
        <v>12</v>
      </c>
      <c r="S22" s="23">
        <f>VLOOKUP($B22,Total!$A$4:$V$348,Total!R$1,0)</f>
        <v>620724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436</v>
      </c>
      <c r="W22" s="23">
        <f>VLOOKUP($B22,Total!$A$4:$V$348,Total!V$1,0)</f>
        <v>28386956</v>
      </c>
      <c r="X22" s="24">
        <f t="shared" si="0"/>
        <v>28386956</v>
      </c>
      <c r="Y22" s="21">
        <f t="shared" si="1"/>
        <v>0</v>
      </c>
      <c r="Z22" s="21">
        <v>0</v>
      </c>
      <c r="AA22" s="21">
        <v>0</v>
      </c>
      <c r="AB22" s="24"/>
      <c r="AD22" s="24"/>
      <c r="AE22" s="24">
        <f t="shared" si="2"/>
        <v>28386956</v>
      </c>
      <c r="AF22" s="21">
        <f t="shared" si="3"/>
        <v>0</v>
      </c>
      <c r="AG22" s="24"/>
    </row>
    <row r="23" spans="1:33" s="21" customFormat="1" x14ac:dyDescent="0.2">
      <c r="A23" s="22">
        <v>5401</v>
      </c>
      <c r="B23" s="11">
        <v>5601</v>
      </c>
      <c r="C23" s="1" t="s">
        <v>75</v>
      </c>
      <c r="D23" s="23">
        <f>VLOOKUP($B23,Total!$A$4:$V$348,Total!C$1,0)</f>
        <v>417</v>
      </c>
      <c r="E23" s="23">
        <f>VLOOKUP($B23,Total!$A$4:$V$348,Total!D$1,0)</f>
        <v>31073172</v>
      </c>
      <c r="F23" s="23">
        <f>VLOOKUP($B23,Total!$A$4:$V$348,Total!E$1,0)</f>
        <v>546</v>
      </c>
      <c r="G23" s="23">
        <f>VLOOKUP($B23,Total!$A$4:$V$348,Total!F$1,0)</f>
        <v>28242942</v>
      </c>
      <c r="H23" s="23">
        <f>VLOOKUP($B23,Total!$A$4:$V$348,Total!G$1,0)</f>
        <v>228</v>
      </c>
      <c r="I23" s="23">
        <f>VLOOKUP($B23,Total!$A$4:$V$348,Total!H$1,0)</f>
        <v>16989648</v>
      </c>
      <c r="J23" s="23">
        <f>VLOOKUP($B23,Total!$A$4:$V$348,Total!I$1,0)</f>
        <v>154</v>
      </c>
      <c r="K23" s="23">
        <f>VLOOKUP($B23,Total!$A$4:$V$348,Total!J$1,0)</f>
        <v>7965958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109</v>
      </c>
      <c r="Q23" s="23">
        <f>VLOOKUP($B23,Total!$A$4:$V$348,Total!P$1,0)</f>
        <v>8122244</v>
      </c>
      <c r="R23" s="23">
        <f>VLOOKUP($B23,Total!$A$4:$V$348,Total!Q$1,0)</f>
        <v>39</v>
      </c>
      <c r="S23" s="23">
        <f>VLOOKUP($B23,Total!$A$4:$V$348,Total!R$1,0)</f>
        <v>2017353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1493</v>
      </c>
      <c r="W23" s="23">
        <f>VLOOKUP($B23,Total!$A$4:$V$348,Total!V$1,0)</f>
        <v>94411317</v>
      </c>
      <c r="X23" s="24">
        <f t="shared" si="0"/>
        <v>94411317</v>
      </c>
      <c r="Y23" s="21">
        <f t="shared" si="1"/>
        <v>0</v>
      </c>
      <c r="Z23" s="21">
        <v>0</v>
      </c>
      <c r="AA23" s="21">
        <v>0</v>
      </c>
      <c r="AB23" s="24"/>
      <c r="AD23" s="24"/>
      <c r="AE23" s="24">
        <f t="shared" si="2"/>
        <v>94411317</v>
      </c>
      <c r="AF23" s="21">
        <f t="shared" si="3"/>
        <v>0</v>
      </c>
      <c r="AG23" s="24"/>
    </row>
    <row r="24" spans="1:33" s="21" customFormat="1" x14ac:dyDescent="0.2">
      <c r="A24" s="22">
        <v>5402</v>
      </c>
      <c r="B24" s="11">
        <v>5606</v>
      </c>
      <c r="C24" s="1" t="s">
        <v>76</v>
      </c>
      <c r="D24" s="23">
        <f>VLOOKUP($B24,Total!$A$4:$V$348,Total!C$1,0)</f>
        <v>89</v>
      </c>
      <c r="E24" s="23">
        <f>VLOOKUP($B24,Total!$A$4:$V$348,Total!D$1,0)</f>
        <v>6631924</v>
      </c>
      <c r="F24" s="23">
        <f>VLOOKUP($B24,Total!$A$4:$V$348,Total!E$1,0)</f>
        <v>93</v>
      </c>
      <c r="G24" s="23">
        <f>VLOOKUP($B24,Total!$A$4:$V$348,Total!F$1,0)</f>
        <v>4810611</v>
      </c>
      <c r="H24" s="23">
        <f>VLOOKUP($B24,Total!$A$4:$V$348,Total!G$1,0)</f>
        <v>46</v>
      </c>
      <c r="I24" s="23">
        <f>VLOOKUP($B24,Total!$A$4:$V$348,Total!H$1,0)</f>
        <v>3427736</v>
      </c>
      <c r="J24" s="23">
        <f>VLOOKUP($B24,Total!$A$4:$V$348,Total!I$1,0)</f>
        <v>39</v>
      </c>
      <c r="K24" s="23">
        <f>VLOOKUP($B24,Total!$A$4:$V$348,Total!J$1,0)</f>
        <v>2017353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28</v>
      </c>
      <c r="Q24" s="23">
        <f>VLOOKUP($B24,Total!$A$4:$V$348,Total!P$1,0)</f>
        <v>2086448</v>
      </c>
      <c r="R24" s="23">
        <f>VLOOKUP($B24,Total!$A$4:$V$348,Total!Q$1,0)</f>
        <v>10</v>
      </c>
      <c r="S24" s="23">
        <f>VLOOKUP($B24,Total!$A$4:$V$348,Total!R$1,0)</f>
        <v>517270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305</v>
      </c>
      <c r="W24" s="23">
        <f>VLOOKUP($B24,Total!$A$4:$V$348,Total!V$1,0)</f>
        <v>19491342</v>
      </c>
      <c r="X24" s="24">
        <f t="shared" si="0"/>
        <v>19491342</v>
      </c>
      <c r="Y24" s="21">
        <f t="shared" si="1"/>
        <v>0</v>
      </c>
      <c r="Z24" s="21">
        <v>0</v>
      </c>
      <c r="AA24" s="21">
        <v>0</v>
      </c>
      <c r="AB24" s="24"/>
      <c r="AD24" s="24"/>
      <c r="AE24" s="24">
        <f t="shared" si="2"/>
        <v>19491342</v>
      </c>
      <c r="AF24" s="21">
        <f t="shared" si="3"/>
        <v>0</v>
      </c>
      <c r="AG24" s="24"/>
    </row>
    <row r="25" spans="1:33" s="21" customFormat="1" x14ac:dyDescent="0.2">
      <c r="A25" s="22">
        <v>5403</v>
      </c>
      <c r="B25" s="11">
        <v>5603</v>
      </c>
      <c r="C25" s="1" t="s">
        <v>77</v>
      </c>
      <c r="D25" s="23">
        <f>VLOOKUP($B25,Total!$A$4:$V$348,Total!C$1,0)</f>
        <v>232</v>
      </c>
      <c r="E25" s="23">
        <f>VLOOKUP($B25,Total!$A$4:$V$348,Total!D$1,0)</f>
        <v>17287712</v>
      </c>
      <c r="F25" s="23">
        <f>VLOOKUP($B25,Total!$A$4:$V$348,Total!E$1,0)</f>
        <v>208</v>
      </c>
      <c r="G25" s="23">
        <f>VLOOKUP($B25,Total!$A$4:$V$348,Total!F$1,0)</f>
        <v>10759216</v>
      </c>
      <c r="H25" s="23">
        <f>VLOOKUP($B25,Total!$A$4:$V$348,Total!G$1,0)</f>
        <v>72</v>
      </c>
      <c r="I25" s="23">
        <f>VLOOKUP($B25,Total!$A$4:$V$348,Total!H$1,0)</f>
        <v>5365152</v>
      </c>
      <c r="J25" s="23">
        <f>VLOOKUP($B25,Total!$A$4:$V$348,Total!I$1,0)</f>
        <v>86</v>
      </c>
      <c r="K25" s="23">
        <f>VLOOKUP($B25,Total!$A$4:$V$348,Total!J$1,0)</f>
        <v>4448522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48</v>
      </c>
      <c r="Q25" s="23">
        <f>VLOOKUP($B25,Total!$A$4:$V$348,Total!P$1,0)</f>
        <v>3576768</v>
      </c>
      <c r="R25" s="23">
        <f>VLOOKUP($B25,Total!$A$4:$V$348,Total!Q$1,0)</f>
        <v>14</v>
      </c>
      <c r="S25" s="23">
        <f>VLOOKUP($B25,Total!$A$4:$V$348,Total!R$1,0)</f>
        <v>724178</v>
      </c>
      <c r="T25" s="23">
        <f>VLOOKUP($B25,Total!$A$4:$V$348,Total!S$1,0)</f>
        <v>3</v>
      </c>
      <c r="U25" s="23">
        <f>VLOOKUP($B25,Total!$A$4:$V$348,Total!T$1,0)</f>
        <v>140513</v>
      </c>
      <c r="V25" s="23">
        <f>VLOOKUP($B25,Total!$A$4:$V$348,Total!U$1,0)</f>
        <v>663</v>
      </c>
      <c r="W25" s="23">
        <f>VLOOKUP($B25,Total!$A$4:$V$348,Total!V$1,0)</f>
        <v>42302061</v>
      </c>
      <c r="X25" s="24">
        <f t="shared" si="0"/>
        <v>42302061</v>
      </c>
      <c r="Y25" s="21">
        <f t="shared" si="1"/>
        <v>0</v>
      </c>
      <c r="Z25" s="21">
        <v>0</v>
      </c>
      <c r="AA25" s="21">
        <v>0</v>
      </c>
      <c r="AB25" s="24"/>
      <c r="AD25" s="24"/>
      <c r="AE25" s="24">
        <f t="shared" si="2"/>
        <v>42302061</v>
      </c>
      <c r="AF25" s="21">
        <f t="shared" si="3"/>
        <v>0</v>
      </c>
      <c r="AG25" s="24"/>
    </row>
    <row r="26" spans="1:33" s="21" customFormat="1" x14ac:dyDescent="0.2">
      <c r="A26" s="22">
        <v>5404</v>
      </c>
      <c r="B26" s="11">
        <v>5605</v>
      </c>
      <c r="C26" s="1" t="s">
        <v>78</v>
      </c>
      <c r="D26" s="23">
        <f>VLOOKUP($B26,Total!$A$4:$V$348,Total!C$1,0)</f>
        <v>61</v>
      </c>
      <c r="E26" s="23">
        <f>VLOOKUP($B26,Total!$A$4:$V$348,Total!D$1,0)</f>
        <v>4545476</v>
      </c>
      <c r="F26" s="23">
        <f>VLOOKUP($B26,Total!$A$4:$V$348,Total!E$1,0)</f>
        <v>75</v>
      </c>
      <c r="G26" s="23">
        <f>VLOOKUP($B26,Total!$A$4:$V$348,Total!F$1,0)</f>
        <v>3879525</v>
      </c>
      <c r="H26" s="23">
        <f>VLOOKUP($B26,Total!$A$4:$V$348,Total!G$1,0)</f>
        <v>57</v>
      </c>
      <c r="I26" s="23">
        <f>VLOOKUP($B26,Total!$A$4:$V$348,Total!H$1,0)</f>
        <v>4247412</v>
      </c>
      <c r="J26" s="23">
        <f>VLOOKUP($B26,Total!$A$4:$V$348,Total!I$1,0)</f>
        <v>77</v>
      </c>
      <c r="K26" s="23">
        <f>VLOOKUP($B26,Total!$A$4:$V$348,Total!J$1,0)</f>
        <v>3982979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0</v>
      </c>
      <c r="Q26" s="23">
        <f>VLOOKUP($B26,Total!$A$4:$V$348,Total!P$1,0)</f>
        <v>0</v>
      </c>
      <c r="R26" s="23">
        <f>VLOOKUP($B26,Total!$A$4:$V$348,Total!Q$1,0)</f>
        <v>0</v>
      </c>
      <c r="S26" s="23">
        <f>VLOOKUP($B26,Total!$A$4:$V$348,Total!R$1,0)</f>
        <v>0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270</v>
      </c>
      <c r="W26" s="23">
        <f>VLOOKUP($B26,Total!$A$4:$V$348,Total!V$1,0)</f>
        <v>16655392</v>
      </c>
      <c r="X26" s="24">
        <f t="shared" si="0"/>
        <v>16655392</v>
      </c>
      <c r="Y26" s="21">
        <f t="shared" si="1"/>
        <v>0</v>
      </c>
      <c r="Z26" s="21">
        <v>0</v>
      </c>
      <c r="AA26" s="21">
        <v>0</v>
      </c>
      <c r="AB26" s="24"/>
      <c r="AD26" s="24"/>
      <c r="AE26" s="24">
        <f t="shared" si="2"/>
        <v>16655392</v>
      </c>
      <c r="AF26" s="21">
        <f t="shared" si="3"/>
        <v>0</v>
      </c>
      <c r="AG26" s="24"/>
    </row>
    <row r="27" spans="1:33" s="21" customFormat="1" x14ac:dyDescent="0.2">
      <c r="A27" s="22">
        <v>5405</v>
      </c>
      <c r="B27" s="11">
        <v>5604</v>
      </c>
      <c r="C27" s="1" t="s">
        <v>79</v>
      </c>
      <c r="D27" s="23">
        <f>VLOOKUP($B27,Total!$A$4:$V$348,Total!C$1,0)</f>
        <v>111</v>
      </c>
      <c r="E27" s="23">
        <f>VLOOKUP($B27,Total!$A$4:$V$348,Total!D$1,0)</f>
        <v>8271276</v>
      </c>
      <c r="F27" s="23">
        <f>VLOOKUP($B27,Total!$A$4:$V$348,Total!E$1,0)</f>
        <v>100</v>
      </c>
      <c r="G27" s="23">
        <f>VLOOKUP($B27,Total!$A$4:$V$348,Total!F$1,0)</f>
        <v>5172700</v>
      </c>
      <c r="H27" s="23">
        <f>VLOOKUP($B27,Total!$A$4:$V$348,Total!G$1,0)</f>
        <v>73</v>
      </c>
      <c r="I27" s="23">
        <f>VLOOKUP($B27,Total!$A$4:$V$348,Total!H$1,0)</f>
        <v>5439668</v>
      </c>
      <c r="J27" s="23">
        <f>VLOOKUP($B27,Total!$A$4:$V$348,Total!I$1,0)</f>
        <v>88</v>
      </c>
      <c r="K27" s="23">
        <f>VLOOKUP($B27,Total!$A$4:$V$348,Total!J$1,0)</f>
        <v>4551976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17</v>
      </c>
      <c r="Q27" s="23">
        <f>VLOOKUP($B27,Total!$A$4:$V$348,Total!P$1,0)</f>
        <v>1266772</v>
      </c>
      <c r="R27" s="23">
        <f>VLOOKUP($B27,Total!$A$4:$V$348,Total!Q$1,0)</f>
        <v>1</v>
      </c>
      <c r="S27" s="23">
        <f>VLOOKUP($B27,Total!$A$4:$V$348,Total!R$1,0)</f>
        <v>51727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390</v>
      </c>
      <c r="W27" s="23">
        <f>VLOOKUP($B27,Total!$A$4:$V$348,Total!V$1,0)</f>
        <v>24754119</v>
      </c>
      <c r="X27" s="24">
        <f t="shared" si="0"/>
        <v>24754119</v>
      </c>
      <c r="Y27" s="21">
        <f t="shared" si="1"/>
        <v>0</v>
      </c>
      <c r="Z27" s="21">
        <v>0</v>
      </c>
      <c r="AA27" s="21">
        <v>0</v>
      </c>
      <c r="AB27" s="24"/>
      <c r="AD27" s="24"/>
      <c r="AE27" s="24">
        <f t="shared" si="2"/>
        <v>24754119</v>
      </c>
      <c r="AF27" s="21">
        <f t="shared" si="3"/>
        <v>0</v>
      </c>
      <c r="AG27" s="24"/>
    </row>
    <row r="28" spans="1:33" s="21" customFormat="1" x14ac:dyDescent="0.2">
      <c r="A28" s="22">
        <v>5406</v>
      </c>
      <c r="B28" s="11">
        <v>5602</v>
      </c>
      <c r="C28" s="1" t="s">
        <v>80</v>
      </c>
      <c r="D28" s="23">
        <f>VLOOKUP($B28,Total!$A$4:$V$348,Total!C$1,0)</f>
        <v>105</v>
      </c>
      <c r="E28" s="23">
        <f>VLOOKUP($B28,Total!$A$4:$V$348,Total!D$1,0)</f>
        <v>7824180</v>
      </c>
      <c r="F28" s="23">
        <f>VLOOKUP($B28,Total!$A$4:$V$348,Total!E$1,0)</f>
        <v>92</v>
      </c>
      <c r="G28" s="23">
        <f>VLOOKUP($B28,Total!$A$4:$V$348,Total!F$1,0)</f>
        <v>4758884</v>
      </c>
      <c r="H28" s="23">
        <f>VLOOKUP($B28,Total!$A$4:$V$348,Total!G$1,0)</f>
        <v>82</v>
      </c>
      <c r="I28" s="23">
        <f>VLOOKUP($B28,Total!$A$4:$V$348,Total!H$1,0)</f>
        <v>6110312</v>
      </c>
      <c r="J28" s="23">
        <f>VLOOKUP($B28,Total!$A$4:$V$348,Total!I$1,0)</f>
        <v>49</v>
      </c>
      <c r="K28" s="23">
        <f>VLOOKUP($B28,Total!$A$4:$V$348,Total!J$1,0)</f>
        <v>2534623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21</v>
      </c>
      <c r="Q28" s="23">
        <f>VLOOKUP($B28,Total!$A$4:$V$348,Total!P$1,0)</f>
        <v>1564836</v>
      </c>
      <c r="R28" s="23">
        <f>VLOOKUP($B28,Total!$A$4:$V$348,Total!Q$1,0)</f>
        <v>5</v>
      </c>
      <c r="S28" s="23">
        <f>VLOOKUP($B28,Total!$A$4:$V$348,Total!R$1,0)</f>
        <v>258635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354</v>
      </c>
      <c r="W28" s="23">
        <f>VLOOKUP($B28,Total!$A$4:$V$348,Total!V$1,0)</f>
        <v>23051470</v>
      </c>
      <c r="X28" s="24">
        <f t="shared" si="0"/>
        <v>23051470</v>
      </c>
      <c r="Y28" s="21">
        <f t="shared" si="1"/>
        <v>0</v>
      </c>
      <c r="Z28" s="21">
        <v>0</v>
      </c>
      <c r="AA28" s="21">
        <v>0</v>
      </c>
      <c r="AB28" s="24"/>
      <c r="AD28" s="24"/>
      <c r="AE28" s="24">
        <f t="shared" si="2"/>
        <v>23051470</v>
      </c>
      <c r="AF28" s="21">
        <f t="shared" si="3"/>
        <v>0</v>
      </c>
      <c r="AG28" s="24"/>
    </row>
    <row r="29" spans="1:33" s="21" customFormat="1" x14ac:dyDescent="0.2">
      <c r="A29" s="22">
        <v>5501</v>
      </c>
      <c r="B29" s="11">
        <v>5501</v>
      </c>
      <c r="C29" s="1" t="s">
        <v>81</v>
      </c>
      <c r="D29" s="23">
        <f>VLOOKUP($B29,Total!$A$4:$V$348,Total!C$1,0)</f>
        <v>526</v>
      </c>
      <c r="E29" s="23">
        <f>VLOOKUP($B29,Total!$A$4:$V$348,Total!D$1,0)</f>
        <v>39195416</v>
      </c>
      <c r="F29" s="23">
        <f>VLOOKUP($B29,Total!$A$4:$V$348,Total!E$1,0)</f>
        <v>494</v>
      </c>
      <c r="G29" s="23">
        <f>VLOOKUP($B29,Total!$A$4:$V$348,Total!F$1,0)</f>
        <v>25553138</v>
      </c>
      <c r="H29" s="23">
        <f>VLOOKUP($B29,Total!$A$4:$V$348,Total!G$1,0)</f>
        <v>355</v>
      </c>
      <c r="I29" s="23">
        <f>VLOOKUP($B29,Total!$A$4:$V$348,Total!H$1,0)</f>
        <v>26453180</v>
      </c>
      <c r="J29" s="23">
        <f>VLOOKUP($B29,Total!$A$4:$V$348,Total!I$1,0)</f>
        <v>241</v>
      </c>
      <c r="K29" s="23">
        <f>VLOOKUP($B29,Total!$A$4:$V$348,Total!J$1,0)</f>
        <v>12466207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107</v>
      </c>
      <c r="Q29" s="23">
        <f>VLOOKUP($B29,Total!$A$4:$V$348,Total!P$1,0)</f>
        <v>7973212</v>
      </c>
      <c r="R29" s="23">
        <f>VLOOKUP($B29,Total!$A$4:$V$348,Total!Q$1,0)</f>
        <v>37</v>
      </c>
      <c r="S29" s="23">
        <f>VLOOKUP($B29,Total!$A$4:$V$348,Total!R$1,0)</f>
        <v>1913899</v>
      </c>
      <c r="T29" s="23">
        <f>VLOOKUP($B29,Total!$A$4:$V$348,Total!S$1,0)</f>
        <v>3</v>
      </c>
      <c r="U29" s="23">
        <f>VLOOKUP($B29,Total!$A$4:$V$348,Total!T$1,0)</f>
        <v>117714</v>
      </c>
      <c r="V29" s="23">
        <f>VLOOKUP($B29,Total!$A$4:$V$348,Total!U$1,0)</f>
        <v>1763</v>
      </c>
      <c r="W29" s="23">
        <f>VLOOKUP($B29,Total!$A$4:$V$348,Total!V$1,0)</f>
        <v>113672766</v>
      </c>
      <c r="X29" s="24">
        <f t="shared" si="0"/>
        <v>113672766</v>
      </c>
      <c r="Y29" s="21">
        <f t="shared" si="1"/>
        <v>0</v>
      </c>
      <c r="Z29" s="21">
        <v>0</v>
      </c>
      <c r="AA29" s="21">
        <v>0</v>
      </c>
      <c r="AB29" s="24"/>
      <c r="AD29" s="24"/>
      <c r="AE29" s="24">
        <f t="shared" si="2"/>
        <v>113672766</v>
      </c>
      <c r="AF29" s="21">
        <f t="shared" si="3"/>
        <v>0</v>
      </c>
      <c r="AG29" s="24"/>
    </row>
    <row r="30" spans="1:33" s="21" customFormat="1" x14ac:dyDescent="0.2">
      <c r="A30" s="22">
        <v>5502</v>
      </c>
      <c r="B30" s="11">
        <v>5506</v>
      </c>
      <c r="C30" s="1" t="s">
        <v>82</v>
      </c>
      <c r="D30" s="23">
        <f>VLOOKUP($B30,Total!$A$4:$V$348,Total!C$1,0)</f>
        <v>102</v>
      </c>
      <c r="E30" s="23">
        <f>VLOOKUP($B30,Total!$A$4:$V$348,Total!D$1,0)</f>
        <v>7600632</v>
      </c>
      <c r="F30" s="23">
        <f>VLOOKUP($B30,Total!$A$4:$V$348,Total!E$1,0)</f>
        <v>134</v>
      </c>
      <c r="G30" s="23">
        <f>VLOOKUP($B30,Total!$A$4:$V$348,Total!F$1,0)</f>
        <v>6931418</v>
      </c>
      <c r="H30" s="23">
        <f>VLOOKUP($B30,Total!$A$4:$V$348,Total!G$1,0)</f>
        <v>71</v>
      </c>
      <c r="I30" s="23">
        <f>VLOOKUP($B30,Total!$A$4:$V$348,Total!H$1,0)</f>
        <v>5290636</v>
      </c>
      <c r="J30" s="23">
        <f>VLOOKUP($B30,Total!$A$4:$V$348,Total!I$1,0)</f>
        <v>69</v>
      </c>
      <c r="K30" s="23">
        <f>VLOOKUP($B30,Total!$A$4:$V$348,Total!J$1,0)</f>
        <v>3569163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18</v>
      </c>
      <c r="Q30" s="23">
        <f>VLOOKUP($B30,Total!$A$4:$V$348,Total!P$1,0)</f>
        <v>1341288</v>
      </c>
      <c r="R30" s="23">
        <f>VLOOKUP($B30,Total!$A$4:$V$348,Total!Q$1,0)</f>
        <v>0</v>
      </c>
      <c r="S30" s="23">
        <f>VLOOKUP($B30,Total!$A$4:$V$348,Total!R$1,0)</f>
        <v>0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394</v>
      </c>
      <c r="W30" s="23">
        <f>VLOOKUP($B30,Total!$A$4:$V$348,Total!V$1,0)</f>
        <v>24733137</v>
      </c>
      <c r="X30" s="24">
        <f t="shared" si="0"/>
        <v>24733137</v>
      </c>
      <c r="Y30" s="21">
        <f t="shared" si="1"/>
        <v>0</v>
      </c>
      <c r="Z30" s="21">
        <v>0</v>
      </c>
      <c r="AA30" s="21">
        <v>0</v>
      </c>
      <c r="AB30" s="24"/>
      <c r="AD30" s="24"/>
      <c r="AE30" s="24">
        <f t="shared" si="2"/>
        <v>24733137</v>
      </c>
      <c r="AF30" s="21">
        <f t="shared" si="3"/>
        <v>0</v>
      </c>
      <c r="AG30" s="24"/>
    </row>
    <row r="31" spans="1:33" s="21" customFormat="1" x14ac:dyDescent="0.2">
      <c r="A31" s="22">
        <v>5503</v>
      </c>
      <c r="B31" s="11">
        <v>5503</v>
      </c>
      <c r="C31" s="1" t="s">
        <v>83</v>
      </c>
      <c r="D31" s="23">
        <f>VLOOKUP($B31,Total!$A$4:$V$348,Total!C$1,0)</f>
        <v>130</v>
      </c>
      <c r="E31" s="23">
        <f>VLOOKUP($B31,Total!$A$4:$V$348,Total!D$1,0)</f>
        <v>9687080</v>
      </c>
      <c r="F31" s="23">
        <f>VLOOKUP($B31,Total!$A$4:$V$348,Total!E$1,0)</f>
        <v>140</v>
      </c>
      <c r="G31" s="23">
        <f>VLOOKUP($B31,Total!$A$4:$V$348,Total!F$1,0)</f>
        <v>7241780</v>
      </c>
      <c r="H31" s="23">
        <f>VLOOKUP($B31,Total!$A$4:$V$348,Total!G$1,0)</f>
        <v>68</v>
      </c>
      <c r="I31" s="23">
        <f>VLOOKUP($B31,Total!$A$4:$V$348,Total!H$1,0)</f>
        <v>5067088</v>
      </c>
      <c r="J31" s="23">
        <f>VLOOKUP($B31,Total!$A$4:$V$348,Total!I$1,0)</f>
        <v>53</v>
      </c>
      <c r="K31" s="23">
        <f>VLOOKUP($B31,Total!$A$4:$V$348,Total!J$1,0)</f>
        <v>2741531</v>
      </c>
      <c r="L31" s="23">
        <f>VLOOKUP($B31,Total!$A$4:$V$348,Total!K$1,0)</f>
        <v>0</v>
      </c>
      <c r="M31" s="23">
        <f>VLOOKUP($B31,Total!$A$4:$V$348,Total!L$1,0)</f>
        <v>0</v>
      </c>
      <c r="N31" s="23">
        <f>VLOOKUP($B31,Total!$A$4:$V$348,Total!M$1,0)</f>
        <v>0</v>
      </c>
      <c r="O31" s="23">
        <f>VLOOKUP($B31,Total!$A$4:$V$348,Total!N$1,0)</f>
        <v>0</v>
      </c>
      <c r="P31" s="23">
        <f>VLOOKUP($B31,Total!$A$4:$V$348,Total!O$1,0)</f>
        <v>56</v>
      </c>
      <c r="Q31" s="23">
        <f>VLOOKUP($B31,Total!$A$4:$V$348,Total!P$1,0)</f>
        <v>4172896</v>
      </c>
      <c r="R31" s="23">
        <f>VLOOKUP($B31,Total!$A$4:$V$348,Total!Q$1,0)</f>
        <v>13</v>
      </c>
      <c r="S31" s="23">
        <f>VLOOKUP($B31,Total!$A$4:$V$348,Total!R$1,0)</f>
        <v>672451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460</v>
      </c>
      <c r="W31" s="23">
        <f>VLOOKUP($B31,Total!$A$4:$V$348,Total!V$1,0)</f>
        <v>29582826</v>
      </c>
      <c r="X31" s="24">
        <f t="shared" si="0"/>
        <v>29582826</v>
      </c>
      <c r="Y31" s="21">
        <f t="shared" si="1"/>
        <v>0</v>
      </c>
      <c r="Z31" s="21">
        <v>0</v>
      </c>
      <c r="AA31" s="21">
        <v>0</v>
      </c>
      <c r="AB31" s="24"/>
      <c r="AD31" s="24"/>
      <c r="AE31" s="24">
        <f t="shared" si="2"/>
        <v>29582826</v>
      </c>
      <c r="AF31" s="21">
        <f t="shared" si="3"/>
        <v>0</v>
      </c>
      <c r="AG31" s="24"/>
    </row>
    <row r="32" spans="1:33" s="21" customFormat="1" x14ac:dyDescent="0.2">
      <c r="A32" s="22">
        <v>5504</v>
      </c>
      <c r="B32" s="11">
        <v>5502</v>
      </c>
      <c r="C32" s="1" t="s">
        <v>84</v>
      </c>
      <c r="D32" s="23">
        <f>VLOOKUP($B32,Total!$A$4:$V$348,Total!C$1,0)</f>
        <v>207</v>
      </c>
      <c r="E32" s="23">
        <f>VLOOKUP($B32,Total!$A$4:$V$348,Total!D$1,0)</f>
        <v>15424812</v>
      </c>
      <c r="F32" s="23">
        <f>VLOOKUP($B32,Total!$A$4:$V$348,Total!E$1,0)</f>
        <v>233</v>
      </c>
      <c r="G32" s="23">
        <f>VLOOKUP($B32,Total!$A$4:$V$348,Total!F$1,0)</f>
        <v>12052391</v>
      </c>
      <c r="H32" s="23">
        <f>VLOOKUP($B32,Total!$A$4:$V$348,Total!G$1,0)</f>
        <v>162</v>
      </c>
      <c r="I32" s="23">
        <f>VLOOKUP($B32,Total!$A$4:$V$348,Total!H$1,0)</f>
        <v>12071592</v>
      </c>
      <c r="J32" s="23">
        <f>VLOOKUP($B32,Total!$A$4:$V$348,Total!I$1,0)</f>
        <v>90</v>
      </c>
      <c r="K32" s="23">
        <f>VLOOKUP($B32,Total!$A$4:$V$348,Total!J$1,0)</f>
        <v>4655430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77</v>
      </c>
      <c r="Q32" s="23">
        <f>VLOOKUP($B32,Total!$A$4:$V$348,Total!P$1,0)</f>
        <v>5737732</v>
      </c>
      <c r="R32" s="23">
        <f>VLOOKUP($B32,Total!$A$4:$V$348,Total!Q$1,0)</f>
        <v>20</v>
      </c>
      <c r="S32" s="23">
        <f>VLOOKUP($B32,Total!$A$4:$V$348,Total!R$1,0)</f>
        <v>1034540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789</v>
      </c>
      <c r="W32" s="23">
        <f>VLOOKUP($B32,Total!$A$4:$V$348,Total!V$1,0)</f>
        <v>50976497</v>
      </c>
      <c r="X32" s="24">
        <f t="shared" si="0"/>
        <v>50976497</v>
      </c>
      <c r="Y32" s="21">
        <f t="shared" si="1"/>
        <v>0</v>
      </c>
      <c r="Z32" s="21">
        <v>0</v>
      </c>
      <c r="AA32" s="21">
        <v>0</v>
      </c>
      <c r="AB32" s="24"/>
      <c r="AD32" s="24"/>
      <c r="AE32" s="24">
        <f t="shared" si="2"/>
        <v>50976497</v>
      </c>
      <c r="AF32" s="21">
        <f t="shared" si="3"/>
        <v>0</v>
      </c>
      <c r="AG32" s="24"/>
    </row>
    <row r="33" spans="1:33" s="21" customFormat="1" x14ac:dyDescent="0.2">
      <c r="A33" s="22">
        <v>5505</v>
      </c>
      <c r="B33" s="11">
        <v>5504</v>
      </c>
      <c r="C33" s="1" t="s">
        <v>85</v>
      </c>
      <c r="D33" s="23">
        <f>VLOOKUP($B33,Total!$A$4:$V$348,Total!C$1,0)</f>
        <v>28</v>
      </c>
      <c r="E33" s="23">
        <f>VLOOKUP($B33,Total!$A$4:$V$348,Total!D$1,0)</f>
        <v>2086448</v>
      </c>
      <c r="F33" s="23">
        <f>VLOOKUP($B33,Total!$A$4:$V$348,Total!E$1,0)</f>
        <v>84</v>
      </c>
      <c r="G33" s="23">
        <f>VLOOKUP($B33,Total!$A$4:$V$348,Total!F$1,0)</f>
        <v>4345068</v>
      </c>
      <c r="H33" s="23">
        <f>VLOOKUP($B33,Total!$A$4:$V$348,Total!G$1,0)</f>
        <v>43</v>
      </c>
      <c r="I33" s="23">
        <f>VLOOKUP($B33,Total!$A$4:$V$348,Total!H$1,0)</f>
        <v>3204188</v>
      </c>
      <c r="J33" s="23">
        <f>VLOOKUP($B33,Total!$A$4:$V$348,Total!I$1,0)</f>
        <v>37</v>
      </c>
      <c r="K33" s="23">
        <f>VLOOKUP($B33,Total!$A$4:$V$348,Total!J$1,0)</f>
        <v>1913899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22</v>
      </c>
      <c r="Q33" s="23">
        <f>VLOOKUP($B33,Total!$A$4:$V$348,Total!P$1,0)</f>
        <v>1639352</v>
      </c>
      <c r="R33" s="23">
        <f>VLOOKUP($B33,Total!$A$4:$V$348,Total!Q$1,0)</f>
        <v>8</v>
      </c>
      <c r="S33" s="23">
        <f>VLOOKUP($B33,Total!$A$4:$V$348,Total!R$1,0)</f>
        <v>413816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222</v>
      </c>
      <c r="W33" s="23">
        <f>VLOOKUP($B33,Total!$A$4:$V$348,Total!V$1,0)</f>
        <v>13602771</v>
      </c>
      <c r="X33" s="24">
        <f t="shared" si="0"/>
        <v>13602771</v>
      </c>
      <c r="Y33" s="21">
        <f t="shared" si="1"/>
        <v>0</v>
      </c>
      <c r="Z33" s="21">
        <v>0</v>
      </c>
      <c r="AA33" s="21">
        <v>0</v>
      </c>
      <c r="AB33" s="24"/>
      <c r="AD33" s="24"/>
      <c r="AE33" s="24">
        <f t="shared" si="2"/>
        <v>13602771</v>
      </c>
      <c r="AF33" s="21">
        <f t="shared" si="3"/>
        <v>0</v>
      </c>
      <c r="AG33" s="24"/>
    </row>
    <row r="34" spans="1:33" s="21" customFormat="1" x14ac:dyDescent="0.2">
      <c r="A34" s="22">
        <v>5506</v>
      </c>
      <c r="B34" s="11">
        <v>5802</v>
      </c>
      <c r="C34" s="1" t="s">
        <v>86</v>
      </c>
      <c r="D34" s="23">
        <f>VLOOKUP($B34,Total!$A$4:$V$348,Total!C$1,0)</f>
        <v>355</v>
      </c>
      <c r="E34" s="23">
        <f>VLOOKUP($B34,Total!$A$4:$V$348,Total!D$1,0)</f>
        <v>26453180</v>
      </c>
      <c r="F34" s="23">
        <f>VLOOKUP($B34,Total!$A$4:$V$348,Total!E$1,0)</f>
        <v>249</v>
      </c>
      <c r="G34" s="23">
        <f>VLOOKUP($B34,Total!$A$4:$V$348,Total!F$1,0)</f>
        <v>12880023</v>
      </c>
      <c r="H34" s="23">
        <f>VLOOKUP($B34,Total!$A$4:$V$348,Total!G$1,0)</f>
        <v>0</v>
      </c>
      <c r="I34" s="23">
        <f>VLOOKUP($B34,Total!$A$4:$V$348,Total!H$1,0)</f>
        <v>0</v>
      </c>
      <c r="J34" s="23">
        <f>VLOOKUP($B34,Total!$A$4:$V$348,Total!I$1,0)</f>
        <v>0</v>
      </c>
      <c r="K34" s="23">
        <f>VLOOKUP($B34,Total!$A$4:$V$348,Total!J$1,0)</f>
        <v>0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22</v>
      </c>
      <c r="Q34" s="23">
        <f>VLOOKUP($B34,Total!$A$4:$V$348,Total!P$1,0)</f>
        <v>1639352</v>
      </c>
      <c r="R34" s="23">
        <f>VLOOKUP($B34,Total!$A$4:$V$348,Total!Q$1,0)</f>
        <v>6</v>
      </c>
      <c r="S34" s="23">
        <f>VLOOKUP($B34,Total!$A$4:$V$348,Total!R$1,0)</f>
        <v>310362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632</v>
      </c>
      <c r="W34" s="23">
        <f>VLOOKUP($B34,Total!$A$4:$V$348,Total!V$1,0)</f>
        <v>41282917</v>
      </c>
      <c r="X34" s="24">
        <f t="shared" si="0"/>
        <v>41282917</v>
      </c>
      <c r="Y34" s="21">
        <f t="shared" si="1"/>
        <v>0</v>
      </c>
      <c r="AB34" s="24"/>
      <c r="AD34" s="24"/>
      <c r="AE34" s="24">
        <f t="shared" si="2"/>
        <v>41282917</v>
      </c>
      <c r="AF34" s="21">
        <f t="shared" si="3"/>
        <v>0</v>
      </c>
      <c r="AG34" s="24"/>
    </row>
    <row r="35" spans="1:33" s="21" customFormat="1" x14ac:dyDescent="0.2">
      <c r="A35" s="22">
        <v>5507</v>
      </c>
      <c r="B35" s="11">
        <v>5803</v>
      </c>
      <c r="C35" s="1" t="s">
        <v>87</v>
      </c>
      <c r="D35" s="23">
        <f>VLOOKUP($B35,Total!$A$4:$V$348,Total!C$1,0)</f>
        <v>142</v>
      </c>
      <c r="E35" s="23">
        <f>VLOOKUP($B35,Total!$A$4:$V$348,Total!D$1,0)</f>
        <v>10581272</v>
      </c>
      <c r="F35" s="23">
        <f>VLOOKUP($B35,Total!$A$4:$V$348,Total!E$1,0)</f>
        <v>121</v>
      </c>
      <c r="G35" s="23">
        <f>VLOOKUP($B35,Total!$A$4:$V$348,Total!F$1,0)</f>
        <v>6258967</v>
      </c>
      <c r="H35" s="23">
        <f>VLOOKUP($B35,Total!$A$4:$V$348,Total!G$1,0)</f>
        <v>54</v>
      </c>
      <c r="I35" s="23">
        <f>VLOOKUP($B35,Total!$A$4:$V$348,Total!H$1,0)</f>
        <v>4023864</v>
      </c>
      <c r="J35" s="23">
        <f>VLOOKUP($B35,Total!$A$4:$V$348,Total!I$1,0)</f>
        <v>68</v>
      </c>
      <c r="K35" s="23">
        <f>VLOOKUP($B35,Total!$A$4:$V$348,Total!J$1,0)</f>
        <v>3517436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16</v>
      </c>
      <c r="Q35" s="23">
        <f>VLOOKUP($B35,Total!$A$4:$V$348,Total!P$1,0)</f>
        <v>1192256</v>
      </c>
      <c r="R35" s="23">
        <f>VLOOKUP($B35,Total!$A$4:$V$348,Total!Q$1,0)</f>
        <v>4</v>
      </c>
      <c r="S35" s="23">
        <f>VLOOKUP($B35,Total!$A$4:$V$348,Total!R$1,0)</f>
        <v>206908</v>
      </c>
      <c r="T35" s="23">
        <f>VLOOKUP($B35,Total!$A$4:$V$348,Total!S$1,0)</f>
        <v>0</v>
      </c>
      <c r="U35" s="23">
        <f>VLOOKUP($B35,Total!$A$4:$V$348,Total!T$1,0)</f>
        <v>0</v>
      </c>
      <c r="V35" s="23">
        <f>VLOOKUP($B35,Total!$A$4:$V$348,Total!U$1,0)</f>
        <v>405</v>
      </c>
      <c r="W35" s="23">
        <f>VLOOKUP($B35,Total!$A$4:$V$348,Total!V$1,0)</f>
        <v>25780703</v>
      </c>
      <c r="X35" s="24">
        <f t="shared" si="0"/>
        <v>25780703</v>
      </c>
      <c r="Y35" s="21">
        <f t="shared" si="1"/>
        <v>0</v>
      </c>
      <c r="Z35" s="21">
        <v>0</v>
      </c>
      <c r="AA35" s="21">
        <v>0</v>
      </c>
      <c r="AB35" s="24"/>
      <c r="AD35" s="24"/>
      <c r="AE35" s="24">
        <f t="shared" si="2"/>
        <v>25780703</v>
      </c>
      <c r="AF35" s="21">
        <f t="shared" si="3"/>
        <v>0</v>
      </c>
      <c r="AG35" s="24"/>
    </row>
    <row r="36" spans="1:33" s="21" customFormat="1" x14ac:dyDescent="0.2">
      <c r="A36" s="22">
        <v>5601</v>
      </c>
      <c r="B36" s="11">
        <v>5701</v>
      </c>
      <c r="C36" s="1" t="s">
        <v>88</v>
      </c>
      <c r="D36" s="23">
        <f>VLOOKUP($B36,Total!$A$4:$V$348,Total!C$1,0)</f>
        <v>651</v>
      </c>
      <c r="E36" s="23">
        <f>VLOOKUP($B36,Total!$A$4:$V$348,Total!D$1,0)</f>
        <v>48509916</v>
      </c>
      <c r="F36" s="23">
        <f>VLOOKUP($B36,Total!$A$4:$V$348,Total!E$1,0)</f>
        <v>566</v>
      </c>
      <c r="G36" s="23">
        <f>VLOOKUP($B36,Total!$A$4:$V$348,Total!F$1,0)</f>
        <v>29277482</v>
      </c>
      <c r="H36" s="23">
        <f>VLOOKUP($B36,Total!$A$4:$V$348,Total!G$1,0)</f>
        <v>118</v>
      </c>
      <c r="I36" s="23">
        <f>VLOOKUP($B36,Total!$A$4:$V$348,Total!H$1,0)</f>
        <v>8792888</v>
      </c>
      <c r="J36" s="23">
        <f>VLOOKUP($B36,Total!$A$4:$V$348,Total!I$1,0)</f>
        <v>89</v>
      </c>
      <c r="K36" s="23">
        <f>VLOOKUP($B36,Total!$A$4:$V$348,Total!J$1,0)</f>
        <v>4603703</v>
      </c>
      <c r="L36" s="23">
        <f>VLOOKUP($B36,Total!$A$4:$V$348,Total!K$1,0)</f>
        <v>10</v>
      </c>
      <c r="M36" s="23">
        <f>VLOOKUP($B36,Total!$A$4:$V$348,Total!L$1,0)</f>
        <v>745160</v>
      </c>
      <c r="N36" s="23">
        <f>VLOOKUP($B36,Total!$A$4:$V$348,Total!M$1,0)</f>
        <v>3</v>
      </c>
      <c r="O36" s="23">
        <f>VLOOKUP($B36,Total!$A$4:$V$348,Total!N$1,0)</f>
        <v>155181</v>
      </c>
      <c r="P36" s="23">
        <f>VLOOKUP($B36,Total!$A$4:$V$348,Total!O$1,0)</f>
        <v>102</v>
      </c>
      <c r="Q36" s="23">
        <f>VLOOKUP($B36,Total!$A$4:$V$348,Total!P$1,0)</f>
        <v>7600632</v>
      </c>
      <c r="R36" s="23">
        <f>VLOOKUP($B36,Total!$A$4:$V$348,Total!Q$1,0)</f>
        <v>34</v>
      </c>
      <c r="S36" s="23">
        <f>VLOOKUP($B36,Total!$A$4:$V$348,Total!R$1,0)</f>
        <v>1758718</v>
      </c>
      <c r="T36" s="23">
        <f>VLOOKUP($B36,Total!$A$4:$V$348,Total!S$1,0)</f>
        <v>4</v>
      </c>
      <c r="U36" s="23">
        <f>VLOOKUP($B36,Total!$A$4:$V$348,Total!T$1,0)</f>
        <v>217736</v>
      </c>
      <c r="V36" s="23">
        <f>VLOOKUP($B36,Total!$A$4:$V$348,Total!U$1,0)</f>
        <v>1577</v>
      </c>
      <c r="W36" s="23">
        <f>VLOOKUP($B36,Total!$A$4:$V$348,Total!V$1,0)</f>
        <v>101661416</v>
      </c>
      <c r="X36" s="24">
        <f t="shared" si="0"/>
        <v>101661416</v>
      </c>
      <c r="Y36" s="21">
        <f t="shared" si="1"/>
        <v>0</v>
      </c>
      <c r="Z36" s="21">
        <v>0</v>
      </c>
      <c r="AA36" s="21">
        <v>0</v>
      </c>
      <c r="AB36" s="24">
        <v>0</v>
      </c>
      <c r="AC36" s="21">
        <v>0</v>
      </c>
      <c r="AD36" s="24"/>
      <c r="AE36" s="24">
        <f t="shared" si="2"/>
        <v>101661416</v>
      </c>
      <c r="AF36" s="21">
        <f t="shared" si="3"/>
        <v>0</v>
      </c>
      <c r="AG36" s="24"/>
    </row>
    <row r="37" spans="1:33" s="21" customFormat="1" x14ac:dyDescent="0.2">
      <c r="A37" s="22">
        <v>5602</v>
      </c>
      <c r="B37" s="11">
        <v>5704</v>
      </c>
      <c r="C37" s="1" t="s">
        <v>89</v>
      </c>
      <c r="D37" s="23">
        <f>VLOOKUP($B37,Total!$A$4:$V$348,Total!C$1,0)</f>
        <v>113</v>
      </c>
      <c r="E37" s="23">
        <f>VLOOKUP($B37,Total!$A$4:$V$348,Total!D$1,0)</f>
        <v>8420308</v>
      </c>
      <c r="F37" s="23">
        <f>VLOOKUP($B37,Total!$A$4:$V$348,Total!E$1,0)</f>
        <v>112</v>
      </c>
      <c r="G37" s="23">
        <f>VLOOKUP($B37,Total!$A$4:$V$348,Total!F$1,0)</f>
        <v>5793424</v>
      </c>
      <c r="H37" s="23">
        <f>VLOOKUP($B37,Total!$A$4:$V$348,Total!G$1,0)</f>
        <v>21</v>
      </c>
      <c r="I37" s="23">
        <f>VLOOKUP($B37,Total!$A$4:$V$348,Total!H$1,0)</f>
        <v>1564836</v>
      </c>
      <c r="J37" s="23">
        <f>VLOOKUP($B37,Total!$A$4:$V$348,Total!I$1,0)</f>
        <v>28</v>
      </c>
      <c r="K37" s="23">
        <f>VLOOKUP($B37,Total!$A$4:$V$348,Total!J$1,0)</f>
        <v>1448356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274</v>
      </c>
      <c r="W37" s="23">
        <f>VLOOKUP($B37,Total!$A$4:$V$348,Total!V$1,0)</f>
        <v>17226924</v>
      </c>
      <c r="X37" s="24">
        <f t="shared" si="0"/>
        <v>17226924</v>
      </c>
      <c r="Y37" s="21">
        <f t="shared" si="1"/>
        <v>0</v>
      </c>
      <c r="Z37" s="21">
        <v>0</v>
      </c>
      <c r="AA37" s="21">
        <v>0</v>
      </c>
      <c r="AB37" s="24"/>
      <c r="AD37" s="24"/>
      <c r="AE37" s="24">
        <f t="shared" si="2"/>
        <v>17226924</v>
      </c>
      <c r="AF37" s="21">
        <f t="shared" si="3"/>
        <v>0</v>
      </c>
      <c r="AG37" s="24"/>
    </row>
    <row r="38" spans="1:33" s="21" customFormat="1" x14ac:dyDescent="0.2">
      <c r="A38" s="22">
        <v>5603</v>
      </c>
      <c r="B38" s="11">
        <v>5702</v>
      </c>
      <c r="C38" s="1" t="s">
        <v>90</v>
      </c>
      <c r="D38" s="23">
        <f>VLOOKUP($B38,Total!$A$4:$V$348,Total!C$1,0)</f>
        <v>122</v>
      </c>
      <c r="E38" s="23">
        <f>VLOOKUP($B38,Total!$A$4:$V$348,Total!D$1,0)</f>
        <v>9090952</v>
      </c>
      <c r="F38" s="23">
        <f>VLOOKUP($B38,Total!$A$4:$V$348,Total!E$1,0)</f>
        <v>149</v>
      </c>
      <c r="G38" s="23">
        <f>VLOOKUP($B38,Total!$A$4:$V$348,Total!F$1,0)</f>
        <v>7707323</v>
      </c>
      <c r="H38" s="23">
        <f>VLOOKUP($B38,Total!$A$4:$V$348,Total!G$1,0)</f>
        <v>29</v>
      </c>
      <c r="I38" s="23">
        <f>VLOOKUP($B38,Total!$A$4:$V$348,Total!H$1,0)</f>
        <v>2160964</v>
      </c>
      <c r="J38" s="23">
        <f>VLOOKUP($B38,Total!$A$4:$V$348,Total!I$1,0)</f>
        <v>67</v>
      </c>
      <c r="K38" s="23">
        <f>VLOOKUP($B38,Total!$A$4:$V$348,Total!J$1,0)</f>
        <v>3465709</v>
      </c>
      <c r="L38" s="23">
        <f>VLOOKUP($B38,Total!$A$4:$V$348,Total!K$1,0)</f>
        <v>0</v>
      </c>
      <c r="M38" s="23">
        <f>VLOOKUP($B38,Total!$A$4:$V$348,Total!L$1,0)</f>
        <v>0</v>
      </c>
      <c r="N38" s="23">
        <f>VLOOKUP($B38,Total!$A$4:$V$348,Total!M$1,0)</f>
        <v>0</v>
      </c>
      <c r="O38" s="23">
        <f>VLOOKUP($B38,Total!$A$4:$V$348,Total!N$1,0)</f>
        <v>0</v>
      </c>
      <c r="P38" s="23">
        <f>VLOOKUP($B38,Total!$A$4:$V$348,Total!O$1,0)</f>
        <v>38</v>
      </c>
      <c r="Q38" s="23">
        <f>VLOOKUP($B38,Total!$A$4:$V$348,Total!P$1,0)</f>
        <v>2831608</v>
      </c>
      <c r="R38" s="23">
        <f>VLOOKUP($B38,Total!$A$4:$V$348,Total!Q$1,0)</f>
        <v>13</v>
      </c>
      <c r="S38" s="23">
        <f>VLOOKUP($B38,Total!$A$4:$V$348,Total!R$1,0)</f>
        <v>672451</v>
      </c>
      <c r="T38" s="23">
        <f>VLOOKUP($B38,Total!$A$4:$V$348,Total!S$1,0)</f>
        <v>0</v>
      </c>
      <c r="U38" s="23">
        <f>VLOOKUP($B38,Total!$A$4:$V$348,Total!T$1,0)</f>
        <v>0</v>
      </c>
      <c r="V38" s="23">
        <f>VLOOKUP($B38,Total!$A$4:$V$348,Total!U$1,0)</f>
        <v>418</v>
      </c>
      <c r="W38" s="23">
        <f>VLOOKUP($B38,Total!$A$4:$V$348,Total!V$1,0)</f>
        <v>25929007</v>
      </c>
      <c r="X38" s="24">
        <f t="shared" si="0"/>
        <v>25929007</v>
      </c>
      <c r="Y38" s="21">
        <f t="shared" si="1"/>
        <v>0</v>
      </c>
      <c r="Z38" s="21">
        <v>0</v>
      </c>
      <c r="AA38" s="21">
        <v>0</v>
      </c>
      <c r="AB38" s="24"/>
      <c r="AD38" s="24"/>
      <c r="AE38" s="24">
        <f t="shared" si="2"/>
        <v>25929007</v>
      </c>
      <c r="AF38" s="21">
        <f t="shared" si="3"/>
        <v>0</v>
      </c>
      <c r="AG38" s="24"/>
    </row>
    <row r="39" spans="1:33" s="21" customFormat="1" x14ac:dyDescent="0.2">
      <c r="A39" s="22">
        <v>5604</v>
      </c>
      <c r="B39" s="11">
        <v>5705</v>
      </c>
      <c r="C39" s="1" t="s">
        <v>91</v>
      </c>
      <c r="D39" s="23">
        <f>VLOOKUP($B39,Total!$A$4:$V$348,Total!C$1,0)</f>
        <v>149</v>
      </c>
      <c r="E39" s="23">
        <f>VLOOKUP($B39,Total!$A$4:$V$348,Total!D$1,0)</f>
        <v>11102884</v>
      </c>
      <c r="F39" s="23">
        <f>VLOOKUP($B39,Total!$A$4:$V$348,Total!E$1,0)</f>
        <v>135</v>
      </c>
      <c r="G39" s="23">
        <f>VLOOKUP($B39,Total!$A$4:$V$348,Total!F$1,0)</f>
        <v>6983145</v>
      </c>
      <c r="H39" s="23">
        <f>VLOOKUP($B39,Total!$A$4:$V$348,Total!G$1,0)</f>
        <v>60</v>
      </c>
      <c r="I39" s="23">
        <f>VLOOKUP($B39,Total!$A$4:$V$348,Total!H$1,0)</f>
        <v>4470960</v>
      </c>
      <c r="J39" s="23">
        <f>VLOOKUP($B39,Total!$A$4:$V$348,Total!I$1,0)</f>
        <v>36</v>
      </c>
      <c r="K39" s="23">
        <f>VLOOKUP($B39,Total!$A$4:$V$348,Total!J$1,0)</f>
        <v>1862172</v>
      </c>
      <c r="L39" s="23">
        <f>VLOOKUP($B39,Total!$A$4:$V$348,Total!K$1,0)</f>
        <v>0</v>
      </c>
      <c r="M39" s="23">
        <f>VLOOKUP($B39,Total!$A$4:$V$348,Total!L$1,0)</f>
        <v>0</v>
      </c>
      <c r="N39" s="23">
        <f>VLOOKUP($B39,Total!$A$4:$V$348,Total!M$1,0)</f>
        <v>0</v>
      </c>
      <c r="O39" s="23">
        <f>VLOOKUP($B39,Total!$A$4:$V$348,Total!N$1,0)</f>
        <v>0</v>
      </c>
      <c r="P39" s="23">
        <f>VLOOKUP($B39,Total!$A$4:$V$348,Total!O$1,0)</f>
        <v>33</v>
      </c>
      <c r="Q39" s="23">
        <f>VLOOKUP($B39,Total!$A$4:$V$348,Total!P$1,0)</f>
        <v>2459028</v>
      </c>
      <c r="R39" s="23">
        <f>VLOOKUP($B39,Total!$A$4:$V$348,Total!Q$1,0)</f>
        <v>0</v>
      </c>
      <c r="S39" s="23">
        <f>VLOOKUP($B39,Total!$A$4:$V$348,Total!R$1,0)</f>
        <v>0</v>
      </c>
      <c r="T39" s="23">
        <f>VLOOKUP($B39,Total!$A$4:$V$348,Total!S$1,0)</f>
        <v>0</v>
      </c>
      <c r="U39" s="23">
        <f>VLOOKUP($B39,Total!$A$4:$V$348,Total!T$1,0)</f>
        <v>0</v>
      </c>
      <c r="V39" s="23">
        <f>VLOOKUP($B39,Total!$A$4:$V$348,Total!U$1,0)</f>
        <v>413</v>
      </c>
      <c r="W39" s="23">
        <f>VLOOKUP($B39,Total!$A$4:$V$348,Total!V$1,0)</f>
        <v>26878189</v>
      </c>
      <c r="X39" s="24">
        <f t="shared" si="0"/>
        <v>26878189</v>
      </c>
      <c r="Y39" s="21">
        <f t="shared" si="1"/>
        <v>0</v>
      </c>
      <c r="Z39" s="21">
        <v>0</v>
      </c>
      <c r="AA39" s="21">
        <v>0</v>
      </c>
      <c r="AB39" s="24"/>
      <c r="AD39" s="24"/>
      <c r="AE39" s="24">
        <f t="shared" si="2"/>
        <v>26878189</v>
      </c>
      <c r="AF39" s="21">
        <f t="shared" si="3"/>
        <v>0</v>
      </c>
      <c r="AG39" s="24"/>
    </row>
    <row r="40" spans="1:33" s="21" customFormat="1" x14ac:dyDescent="0.2">
      <c r="A40" s="22">
        <v>5605</v>
      </c>
      <c r="B40" s="11">
        <v>5706</v>
      </c>
      <c r="C40" s="1" t="s">
        <v>92</v>
      </c>
      <c r="D40" s="23">
        <f>VLOOKUP($B40,Total!$A$4:$V$348,Total!C$1,0)</f>
        <v>80</v>
      </c>
      <c r="E40" s="23">
        <f>VLOOKUP($B40,Total!$A$4:$V$348,Total!D$1,0)</f>
        <v>5961280</v>
      </c>
      <c r="F40" s="23">
        <f>VLOOKUP($B40,Total!$A$4:$V$348,Total!E$1,0)</f>
        <v>98</v>
      </c>
      <c r="G40" s="23">
        <f>VLOOKUP($B40,Total!$A$4:$V$348,Total!F$1,0)</f>
        <v>5069246</v>
      </c>
      <c r="H40" s="23">
        <f>VLOOKUP($B40,Total!$A$4:$V$348,Total!G$1,0)</f>
        <v>57</v>
      </c>
      <c r="I40" s="23">
        <f>VLOOKUP($B40,Total!$A$4:$V$348,Total!H$1,0)</f>
        <v>4247412</v>
      </c>
      <c r="J40" s="23">
        <f>VLOOKUP($B40,Total!$A$4:$V$348,Total!I$1,0)</f>
        <v>64</v>
      </c>
      <c r="K40" s="23">
        <f>VLOOKUP($B40,Total!$A$4:$V$348,Total!J$1,0)</f>
        <v>3310528</v>
      </c>
      <c r="L40" s="23">
        <f>VLOOKUP($B40,Total!$A$4:$V$348,Total!K$1,0)</f>
        <v>0</v>
      </c>
      <c r="M40" s="23">
        <f>VLOOKUP($B40,Total!$A$4:$V$348,Total!L$1,0)</f>
        <v>0</v>
      </c>
      <c r="N40" s="23">
        <f>VLOOKUP($B40,Total!$A$4:$V$348,Total!M$1,0)</f>
        <v>0</v>
      </c>
      <c r="O40" s="23">
        <f>VLOOKUP($B40,Total!$A$4:$V$348,Total!N$1,0)</f>
        <v>0</v>
      </c>
      <c r="P40" s="23">
        <f>VLOOKUP($B40,Total!$A$4:$V$348,Total!O$1,0)</f>
        <v>28</v>
      </c>
      <c r="Q40" s="23">
        <f>VLOOKUP($B40,Total!$A$4:$V$348,Total!P$1,0)</f>
        <v>2086448</v>
      </c>
      <c r="R40" s="23">
        <f>VLOOKUP($B40,Total!$A$4:$V$348,Total!Q$1,0)</f>
        <v>8</v>
      </c>
      <c r="S40" s="23">
        <f>VLOOKUP($B40,Total!$A$4:$V$348,Total!R$1,0)</f>
        <v>413816</v>
      </c>
      <c r="T40" s="23">
        <f>VLOOKUP($B40,Total!$A$4:$V$348,Total!S$1,0)</f>
        <v>0</v>
      </c>
      <c r="U40" s="23">
        <f>VLOOKUP($B40,Total!$A$4:$V$348,Total!T$1,0)</f>
        <v>0</v>
      </c>
      <c r="V40" s="23">
        <f>VLOOKUP($B40,Total!$A$4:$V$348,Total!U$1,0)</f>
        <v>335</v>
      </c>
      <c r="W40" s="23">
        <f>VLOOKUP($B40,Total!$A$4:$V$348,Total!V$1,0)</f>
        <v>21088730</v>
      </c>
      <c r="X40" s="24">
        <f t="shared" si="0"/>
        <v>21088730</v>
      </c>
      <c r="Y40" s="21">
        <f t="shared" si="1"/>
        <v>0</v>
      </c>
      <c r="Z40" s="21">
        <v>0</v>
      </c>
      <c r="AA40" s="21">
        <v>0</v>
      </c>
      <c r="AB40" s="24"/>
      <c r="AD40" s="24"/>
      <c r="AE40" s="24">
        <f t="shared" si="2"/>
        <v>21088730</v>
      </c>
      <c r="AF40" s="21">
        <f t="shared" si="3"/>
        <v>0</v>
      </c>
      <c r="AG40" s="24"/>
    </row>
    <row r="41" spans="1:33" s="21" customFormat="1" x14ac:dyDescent="0.2">
      <c r="A41" s="22">
        <v>5606</v>
      </c>
      <c r="B41" s="11">
        <v>5703</v>
      </c>
      <c r="C41" s="1" t="s">
        <v>93</v>
      </c>
      <c r="D41" s="23">
        <f>VLOOKUP($B41,Total!$A$4:$V$348,Total!C$1,0)</f>
        <v>192</v>
      </c>
      <c r="E41" s="23">
        <f>VLOOKUP($B41,Total!$A$4:$V$348,Total!D$1,0)</f>
        <v>14307072</v>
      </c>
      <c r="F41" s="23">
        <f>VLOOKUP($B41,Total!$A$4:$V$348,Total!E$1,0)</f>
        <v>227</v>
      </c>
      <c r="G41" s="23">
        <f>VLOOKUP($B41,Total!$A$4:$V$348,Total!F$1,0)</f>
        <v>11742029</v>
      </c>
      <c r="H41" s="23">
        <f>VLOOKUP($B41,Total!$A$4:$V$348,Total!G$1,0)</f>
        <v>0</v>
      </c>
      <c r="I41" s="23">
        <f>VLOOKUP($B41,Total!$A$4:$V$348,Total!H$1,0)</f>
        <v>0</v>
      </c>
      <c r="J41" s="23">
        <f>VLOOKUP($B41,Total!$A$4:$V$348,Total!I$1,0)</f>
        <v>0</v>
      </c>
      <c r="K41" s="23">
        <f>VLOOKUP($B41,Total!$A$4:$V$348,Total!J$1,0)</f>
        <v>0</v>
      </c>
      <c r="L41" s="23">
        <f>VLOOKUP($B41,Total!$A$4:$V$348,Total!K$1,0)</f>
        <v>71</v>
      </c>
      <c r="M41" s="23">
        <f>VLOOKUP($B41,Total!$A$4:$V$348,Total!L$1,0)</f>
        <v>5290636</v>
      </c>
      <c r="N41" s="23">
        <f>VLOOKUP($B41,Total!$A$4:$V$348,Total!M$1,0)</f>
        <v>4</v>
      </c>
      <c r="O41" s="23">
        <f>VLOOKUP($B41,Total!$A$4:$V$348,Total!N$1,0)</f>
        <v>206908</v>
      </c>
      <c r="P41" s="23">
        <f>VLOOKUP($B41,Total!$A$4:$V$348,Total!O$1,0)</f>
        <v>43</v>
      </c>
      <c r="Q41" s="23">
        <f>VLOOKUP($B41,Total!$A$4:$V$348,Total!P$1,0)</f>
        <v>3204188</v>
      </c>
      <c r="R41" s="23">
        <f>VLOOKUP($B41,Total!$A$4:$V$348,Total!Q$1,0)</f>
        <v>17</v>
      </c>
      <c r="S41" s="23">
        <f>VLOOKUP($B41,Total!$A$4:$V$348,Total!R$1,0)</f>
        <v>879359</v>
      </c>
      <c r="T41" s="23">
        <f>VLOOKUP($B41,Total!$A$4:$V$348,Total!S$1,0)</f>
        <v>0</v>
      </c>
      <c r="U41" s="23">
        <f>VLOOKUP($B41,Total!$A$4:$V$348,Total!T$1,0)</f>
        <v>0</v>
      </c>
      <c r="V41" s="23">
        <f>VLOOKUP($B41,Total!$A$4:$V$348,Total!U$1,0)</f>
        <v>554</v>
      </c>
      <c r="W41" s="23">
        <f>VLOOKUP($B41,Total!$A$4:$V$348,Total!V$1,0)</f>
        <v>35630192</v>
      </c>
      <c r="X41" s="24">
        <f t="shared" si="0"/>
        <v>35630192</v>
      </c>
      <c r="Y41" s="21">
        <f t="shared" si="1"/>
        <v>0</v>
      </c>
      <c r="AB41" s="24">
        <v>0</v>
      </c>
      <c r="AC41" s="21">
        <v>0</v>
      </c>
      <c r="AD41" s="24"/>
      <c r="AE41" s="24">
        <f t="shared" si="2"/>
        <v>35630192</v>
      </c>
      <c r="AF41" s="21">
        <f t="shared" si="3"/>
        <v>0</v>
      </c>
      <c r="AG41" s="24"/>
    </row>
    <row r="42" spans="1:33" s="21" customFormat="1" x14ac:dyDescent="0.2">
      <c r="A42" s="22">
        <v>5701</v>
      </c>
      <c r="B42" s="11">
        <v>5301</v>
      </c>
      <c r="C42" s="1" t="s">
        <v>94</v>
      </c>
      <c r="D42" s="23">
        <f>VLOOKUP($B42,Total!$A$4:$V$348,Total!C$1,0)</f>
        <v>412</v>
      </c>
      <c r="E42" s="23">
        <f>VLOOKUP($B42,Total!$A$4:$V$348,Total!D$1,0)</f>
        <v>30700592</v>
      </c>
      <c r="F42" s="23">
        <f>VLOOKUP($B42,Total!$A$4:$V$348,Total!E$1,0)</f>
        <v>362</v>
      </c>
      <c r="G42" s="23">
        <f>VLOOKUP($B42,Total!$A$4:$V$348,Total!F$1,0)</f>
        <v>18725174</v>
      </c>
      <c r="H42" s="23">
        <f>VLOOKUP($B42,Total!$A$4:$V$348,Total!G$1,0)</f>
        <v>95</v>
      </c>
      <c r="I42" s="23">
        <f>VLOOKUP($B42,Total!$A$4:$V$348,Total!H$1,0)</f>
        <v>7079020</v>
      </c>
      <c r="J42" s="23">
        <f>VLOOKUP($B42,Total!$A$4:$V$348,Total!I$1,0)</f>
        <v>55</v>
      </c>
      <c r="K42" s="23">
        <f>VLOOKUP($B42,Total!$A$4:$V$348,Total!J$1,0)</f>
        <v>2844985</v>
      </c>
      <c r="L42" s="23">
        <f>VLOOKUP($B42,Total!$A$4:$V$348,Total!K$1,0)</f>
        <v>0</v>
      </c>
      <c r="M42" s="23">
        <f>VLOOKUP($B42,Total!$A$4:$V$348,Total!L$1,0)</f>
        <v>0</v>
      </c>
      <c r="N42" s="23">
        <f>VLOOKUP($B42,Total!$A$4:$V$348,Total!M$1,0)</f>
        <v>0</v>
      </c>
      <c r="O42" s="23">
        <f>VLOOKUP($B42,Total!$A$4:$V$348,Total!N$1,0)</f>
        <v>0</v>
      </c>
      <c r="P42" s="23">
        <f>VLOOKUP($B42,Total!$A$4:$V$348,Total!O$1,0)</f>
        <v>67</v>
      </c>
      <c r="Q42" s="23">
        <f>VLOOKUP($B42,Total!$A$4:$V$348,Total!P$1,0)</f>
        <v>4992572</v>
      </c>
      <c r="R42" s="23">
        <f>VLOOKUP($B42,Total!$A$4:$V$348,Total!Q$1,0)</f>
        <v>5</v>
      </c>
      <c r="S42" s="23">
        <f>VLOOKUP($B42,Total!$A$4:$V$348,Total!R$1,0)</f>
        <v>258635</v>
      </c>
      <c r="T42" s="23">
        <f>VLOOKUP($B42,Total!$A$4:$V$348,Total!S$1,0)</f>
        <v>2</v>
      </c>
      <c r="U42" s="23">
        <f>VLOOKUP($B42,Total!$A$4:$V$348,Total!T$1,0)</f>
        <v>86079</v>
      </c>
      <c r="V42" s="23">
        <f>VLOOKUP($B42,Total!$A$4:$V$348,Total!U$1,0)</f>
        <v>998</v>
      </c>
      <c r="W42" s="23">
        <f>VLOOKUP($B42,Total!$A$4:$V$348,Total!V$1,0)</f>
        <v>64687057</v>
      </c>
      <c r="X42" s="24">
        <f t="shared" si="0"/>
        <v>64687057</v>
      </c>
      <c r="Y42" s="21">
        <f t="shared" si="1"/>
        <v>0</v>
      </c>
      <c r="Z42" s="21">
        <v>0</v>
      </c>
      <c r="AA42" s="21">
        <v>0</v>
      </c>
      <c r="AB42" s="24"/>
      <c r="AD42" s="24"/>
      <c r="AE42" s="24">
        <f t="shared" si="2"/>
        <v>64687057</v>
      </c>
      <c r="AF42" s="21">
        <f t="shared" si="3"/>
        <v>0</v>
      </c>
      <c r="AG42" s="24"/>
    </row>
    <row r="43" spans="1:33" s="21" customFormat="1" x14ac:dyDescent="0.2">
      <c r="A43" s="22">
        <v>5702</v>
      </c>
      <c r="B43" s="11">
        <v>5302</v>
      </c>
      <c r="C43" s="1" t="s">
        <v>95</v>
      </c>
      <c r="D43" s="23">
        <f>VLOOKUP($B43,Total!$A$4:$V$348,Total!C$1,0)</f>
        <v>106</v>
      </c>
      <c r="E43" s="23">
        <f>VLOOKUP($B43,Total!$A$4:$V$348,Total!D$1,0)</f>
        <v>7898696</v>
      </c>
      <c r="F43" s="23">
        <f>VLOOKUP($B43,Total!$A$4:$V$348,Total!E$1,0)</f>
        <v>143</v>
      </c>
      <c r="G43" s="23">
        <f>VLOOKUP($B43,Total!$A$4:$V$348,Total!F$1,0)</f>
        <v>7396961</v>
      </c>
      <c r="H43" s="23">
        <f>VLOOKUP($B43,Total!$A$4:$V$348,Total!G$1,0)</f>
        <v>51</v>
      </c>
      <c r="I43" s="23">
        <f>VLOOKUP($B43,Total!$A$4:$V$348,Total!H$1,0)</f>
        <v>3800316</v>
      </c>
      <c r="J43" s="23">
        <f>VLOOKUP($B43,Total!$A$4:$V$348,Total!I$1,0)</f>
        <v>48</v>
      </c>
      <c r="K43" s="23">
        <f>VLOOKUP($B43,Total!$A$4:$V$348,Total!J$1,0)</f>
        <v>2482896</v>
      </c>
      <c r="L43" s="23">
        <f>VLOOKUP($B43,Total!$A$4:$V$348,Total!K$1,0)</f>
        <v>0</v>
      </c>
      <c r="M43" s="23">
        <f>VLOOKUP($B43,Total!$A$4:$V$348,Total!L$1,0)</f>
        <v>0</v>
      </c>
      <c r="N43" s="23">
        <f>VLOOKUP($B43,Total!$A$4:$V$348,Total!M$1,0)</f>
        <v>0</v>
      </c>
      <c r="O43" s="23">
        <f>VLOOKUP($B43,Total!$A$4:$V$348,Total!N$1,0)</f>
        <v>0</v>
      </c>
      <c r="P43" s="23">
        <f>VLOOKUP($B43,Total!$A$4:$V$348,Total!O$1,0)</f>
        <v>27</v>
      </c>
      <c r="Q43" s="23">
        <f>VLOOKUP($B43,Total!$A$4:$V$348,Total!P$1,0)</f>
        <v>2011932</v>
      </c>
      <c r="R43" s="23">
        <f>VLOOKUP($B43,Total!$A$4:$V$348,Total!Q$1,0)</f>
        <v>9</v>
      </c>
      <c r="S43" s="23">
        <f>VLOOKUP($B43,Total!$A$4:$V$348,Total!R$1,0)</f>
        <v>465543</v>
      </c>
      <c r="T43" s="23">
        <f>VLOOKUP($B43,Total!$A$4:$V$348,Total!S$1,0)</f>
        <v>0</v>
      </c>
      <c r="U43" s="23">
        <f>VLOOKUP($B43,Total!$A$4:$V$348,Total!T$1,0)</f>
        <v>0</v>
      </c>
      <c r="V43" s="23">
        <f>VLOOKUP($B43,Total!$A$4:$V$348,Total!U$1,0)</f>
        <v>384</v>
      </c>
      <c r="W43" s="23">
        <f>VLOOKUP($B43,Total!$A$4:$V$348,Total!V$1,0)</f>
        <v>24056344</v>
      </c>
      <c r="X43" s="24">
        <f t="shared" si="0"/>
        <v>24056344</v>
      </c>
      <c r="Y43" s="21">
        <f t="shared" si="1"/>
        <v>0</v>
      </c>
      <c r="Z43" s="21">
        <v>0</v>
      </c>
      <c r="AA43" s="21">
        <v>0</v>
      </c>
      <c r="AB43" s="24"/>
      <c r="AD43" s="24"/>
      <c r="AE43" s="24">
        <f t="shared" si="2"/>
        <v>24056344</v>
      </c>
      <c r="AF43" s="21">
        <f t="shared" si="3"/>
        <v>0</v>
      </c>
      <c r="AG43" s="24"/>
    </row>
    <row r="44" spans="1:33" s="21" customFormat="1" x14ac:dyDescent="0.2">
      <c r="A44" s="22">
        <v>5703</v>
      </c>
      <c r="B44" s="11">
        <v>5304</v>
      </c>
      <c r="C44" s="1" t="s">
        <v>96</v>
      </c>
      <c r="D44" s="23">
        <f>VLOOKUP($B44,Total!$A$4:$V$348,Total!C$1,0)</f>
        <v>166</v>
      </c>
      <c r="E44" s="23">
        <f>VLOOKUP($B44,Total!$A$4:$V$348,Total!D$1,0)</f>
        <v>12369656</v>
      </c>
      <c r="F44" s="23">
        <f>VLOOKUP($B44,Total!$A$4:$V$348,Total!E$1,0)</f>
        <v>152</v>
      </c>
      <c r="G44" s="23">
        <f>VLOOKUP($B44,Total!$A$4:$V$348,Total!F$1,0)</f>
        <v>7862504</v>
      </c>
      <c r="H44" s="23">
        <f>VLOOKUP($B44,Total!$A$4:$V$348,Total!G$1,0)</f>
        <v>61</v>
      </c>
      <c r="I44" s="23">
        <f>VLOOKUP($B44,Total!$A$4:$V$348,Total!H$1,0)</f>
        <v>4545476</v>
      </c>
      <c r="J44" s="23">
        <f>VLOOKUP($B44,Total!$A$4:$V$348,Total!I$1,0)</f>
        <v>42</v>
      </c>
      <c r="K44" s="23">
        <f>VLOOKUP($B44,Total!$A$4:$V$348,Total!J$1,0)</f>
        <v>2172534</v>
      </c>
      <c r="L44" s="23">
        <f>VLOOKUP($B44,Total!$A$4:$V$348,Total!K$1,0)</f>
        <v>0</v>
      </c>
      <c r="M44" s="23">
        <f>VLOOKUP($B44,Total!$A$4:$V$348,Total!L$1,0)</f>
        <v>0</v>
      </c>
      <c r="N44" s="23">
        <f>VLOOKUP($B44,Total!$A$4:$V$348,Total!M$1,0)</f>
        <v>0</v>
      </c>
      <c r="O44" s="23">
        <f>VLOOKUP($B44,Total!$A$4:$V$348,Total!N$1,0)</f>
        <v>0</v>
      </c>
      <c r="P44" s="23">
        <f>VLOOKUP($B44,Total!$A$4:$V$348,Total!O$1,0)</f>
        <v>10</v>
      </c>
      <c r="Q44" s="23">
        <f>VLOOKUP($B44,Total!$A$4:$V$348,Total!P$1,0)</f>
        <v>745160</v>
      </c>
      <c r="R44" s="23">
        <f>VLOOKUP($B44,Total!$A$4:$V$348,Total!Q$1,0)</f>
        <v>1</v>
      </c>
      <c r="S44" s="23">
        <f>VLOOKUP($B44,Total!$A$4:$V$348,Total!R$1,0)</f>
        <v>51727</v>
      </c>
      <c r="T44" s="23">
        <f>VLOOKUP($B44,Total!$A$4:$V$348,Total!S$1,0)</f>
        <v>0</v>
      </c>
      <c r="U44" s="23">
        <f>VLOOKUP($B44,Total!$A$4:$V$348,Total!T$1,0)</f>
        <v>0</v>
      </c>
      <c r="V44" s="23">
        <f>VLOOKUP($B44,Total!$A$4:$V$348,Total!U$1,0)</f>
        <v>432</v>
      </c>
      <c r="W44" s="23">
        <f>VLOOKUP($B44,Total!$A$4:$V$348,Total!V$1,0)</f>
        <v>27747057</v>
      </c>
      <c r="X44" s="24">
        <f t="shared" si="0"/>
        <v>27747057</v>
      </c>
      <c r="Y44" s="21">
        <f t="shared" si="1"/>
        <v>0</v>
      </c>
      <c r="Z44" s="21">
        <v>0</v>
      </c>
      <c r="AA44" s="21">
        <v>0</v>
      </c>
      <c r="AB44" s="24"/>
      <c r="AD44" s="24"/>
      <c r="AE44" s="24">
        <f t="shared" si="2"/>
        <v>27747057</v>
      </c>
      <c r="AF44" s="21">
        <f t="shared" si="3"/>
        <v>0</v>
      </c>
      <c r="AG44" s="24"/>
    </row>
    <row r="45" spans="1:33" s="21" customFormat="1" x14ac:dyDescent="0.2">
      <c r="A45" s="36">
        <v>5704</v>
      </c>
      <c r="B45" s="11">
        <v>5303</v>
      </c>
      <c r="C45" s="1" t="s">
        <v>97</v>
      </c>
      <c r="D45" s="23">
        <f>VLOOKUP($B45,Total!$A$4:$V$348,Total!C$1,0)</f>
        <v>66</v>
      </c>
      <c r="E45" s="23">
        <f>VLOOKUP($B45,Total!$A$4:$V$348,Total!D$1,0)</f>
        <v>4918056</v>
      </c>
      <c r="F45" s="23">
        <f>VLOOKUP($B45,Total!$A$4:$V$348,Total!E$1,0)</f>
        <v>81</v>
      </c>
      <c r="G45" s="23">
        <f>VLOOKUP($B45,Total!$A$4:$V$348,Total!F$1,0)</f>
        <v>4189887</v>
      </c>
      <c r="H45" s="23">
        <f>VLOOKUP($B45,Total!$A$4:$V$348,Total!G$1,0)</f>
        <v>0</v>
      </c>
      <c r="I45" s="23">
        <f>VLOOKUP($B45,Total!$A$4:$V$348,Total!H$1,0)</f>
        <v>0</v>
      </c>
      <c r="J45" s="23">
        <f>VLOOKUP($B45,Total!$A$4:$V$348,Total!I$1,0)</f>
        <v>0</v>
      </c>
      <c r="K45" s="23">
        <f>VLOOKUP($B45,Total!$A$4:$V$348,Total!J$1,0)</f>
        <v>0</v>
      </c>
      <c r="L45" s="23">
        <f>VLOOKUP($B45,Total!$A$4:$V$348,Total!K$1,0)</f>
        <v>0</v>
      </c>
      <c r="M45" s="23">
        <f>VLOOKUP($B45,Total!$A$4:$V$348,Total!L$1,0)</f>
        <v>0</v>
      </c>
      <c r="N45" s="23">
        <f>VLOOKUP($B45,Total!$A$4:$V$348,Total!M$1,0)</f>
        <v>0</v>
      </c>
      <c r="O45" s="23">
        <f>VLOOKUP($B45,Total!$A$4:$V$348,Total!N$1,0)</f>
        <v>0</v>
      </c>
      <c r="P45" s="23">
        <f>VLOOKUP($B45,Total!$A$4:$V$348,Total!O$1,0)</f>
        <v>0</v>
      </c>
      <c r="Q45" s="23">
        <f>VLOOKUP($B45,Total!$A$4:$V$348,Total!P$1,0)</f>
        <v>0</v>
      </c>
      <c r="R45" s="23">
        <f>VLOOKUP($B45,Total!$A$4:$V$348,Total!Q$1,0)</f>
        <v>0</v>
      </c>
      <c r="S45" s="23">
        <f>VLOOKUP($B45,Total!$A$4:$V$348,Total!R$1,0)</f>
        <v>0</v>
      </c>
      <c r="T45" s="23">
        <f>VLOOKUP($B45,Total!$A$4:$V$348,Total!S$1,0)</f>
        <v>0</v>
      </c>
      <c r="U45" s="23">
        <f>VLOOKUP($B45,Total!$A$4:$V$348,Total!T$1,0)</f>
        <v>0</v>
      </c>
      <c r="V45" s="23">
        <f>VLOOKUP($B45,Total!$A$4:$V$348,Total!U$1,0)</f>
        <v>147</v>
      </c>
      <c r="W45" s="23">
        <f>VLOOKUP($B45,Total!$A$4:$V$348,Total!V$1,0)</f>
        <v>9107943</v>
      </c>
      <c r="X45" s="24">
        <f t="shared" si="0"/>
        <v>9107943</v>
      </c>
      <c r="Y45" s="21">
        <f t="shared" si="1"/>
        <v>0</v>
      </c>
      <c r="Z45" s="21">
        <v>0</v>
      </c>
      <c r="AA45" s="21">
        <v>0</v>
      </c>
      <c r="AB45" s="24"/>
      <c r="AD45" s="24"/>
      <c r="AE45" s="24">
        <f t="shared" si="2"/>
        <v>9107943</v>
      </c>
      <c r="AF45" s="21">
        <f t="shared" si="3"/>
        <v>0</v>
      </c>
      <c r="AG45" s="24"/>
    </row>
    <row r="46" spans="1:33" s="21" customFormat="1" ht="13.5" customHeight="1" x14ac:dyDescent="0.2">
      <c r="A46" s="197" t="s">
        <v>366</v>
      </c>
      <c r="B46" s="197"/>
      <c r="C46" s="197"/>
      <c r="D46" s="25">
        <f t="shared" ref="D46:W46" si="4">SUM(D8:D45)</f>
        <v>10155</v>
      </c>
      <c r="E46" s="26">
        <f t="shared" si="4"/>
        <v>756709980</v>
      </c>
      <c r="F46" s="26">
        <f t="shared" si="4"/>
        <v>10250</v>
      </c>
      <c r="G46" s="26">
        <f t="shared" si="4"/>
        <v>530201750</v>
      </c>
      <c r="H46" s="26">
        <f t="shared" si="4"/>
        <v>4197</v>
      </c>
      <c r="I46" s="26">
        <f t="shared" si="4"/>
        <v>312743652</v>
      </c>
      <c r="J46" s="26">
        <f t="shared" si="4"/>
        <v>3691</v>
      </c>
      <c r="K46" s="26">
        <f t="shared" si="4"/>
        <v>190924357</v>
      </c>
      <c r="L46" s="26">
        <f t="shared" si="4"/>
        <v>173</v>
      </c>
      <c r="M46" s="26">
        <f t="shared" si="4"/>
        <v>12891268</v>
      </c>
      <c r="N46" s="26">
        <f t="shared" si="4"/>
        <v>40</v>
      </c>
      <c r="O46" s="26">
        <f t="shared" si="4"/>
        <v>2069080</v>
      </c>
      <c r="P46" s="26">
        <f t="shared" si="4"/>
        <v>1549</v>
      </c>
      <c r="Q46" s="26">
        <f t="shared" si="4"/>
        <v>115425284</v>
      </c>
      <c r="R46" s="26">
        <f t="shared" si="4"/>
        <v>431</v>
      </c>
      <c r="S46" s="26">
        <f t="shared" si="4"/>
        <v>22294337</v>
      </c>
      <c r="T46" s="26">
        <f t="shared" si="4"/>
        <v>24</v>
      </c>
      <c r="U46" s="26">
        <f t="shared" si="4"/>
        <v>1024818</v>
      </c>
      <c r="V46" s="26">
        <f t="shared" si="4"/>
        <v>30510</v>
      </c>
      <c r="W46" s="28">
        <f t="shared" si="4"/>
        <v>1944284526</v>
      </c>
      <c r="X46" s="24"/>
      <c r="Y46" s="24"/>
    </row>
    <row r="49" spans="6:21" x14ac:dyDescent="0.2">
      <c r="F49" s="31" t="s">
        <v>367</v>
      </c>
      <c r="G49" s="32">
        <v>72486</v>
      </c>
    </row>
    <row r="50" spans="6:21" x14ac:dyDescent="0.2">
      <c r="F50" s="31" t="s">
        <v>368</v>
      </c>
      <c r="G50" s="32">
        <v>50318</v>
      </c>
      <c r="U50" s="49"/>
    </row>
  </sheetData>
  <mergeCells count="13">
    <mergeCell ref="A46:C46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9" style="14" customWidth="1"/>
    <col min="2" max="2" width="16.140625" style="14" customWidth="1"/>
    <col min="3" max="3" width="16.7109375" style="14" customWidth="1"/>
    <col min="4" max="4" width="11.7109375" hidden="1" customWidth="1"/>
    <col min="5" max="5" width="16.140625" hidden="1" customWidth="1"/>
    <col min="6" max="6" width="11.7109375" hidden="1" customWidth="1"/>
    <col min="7" max="7" width="15" hidden="1" customWidth="1"/>
    <col min="8" max="8" width="11.7109375" hidden="1" customWidth="1"/>
    <col min="9" max="9" width="14" hidden="1" customWidth="1"/>
    <col min="10" max="10" width="11.7109375" hidden="1" customWidth="1"/>
    <col min="11" max="11" width="13" hidden="1" customWidth="1"/>
    <col min="12" max="12" width="11.85546875" hidden="1" customWidth="1"/>
    <col min="13" max="13" width="13.140625" hidden="1" customWidth="1"/>
    <col min="14" max="14" width="11.85546875" hidden="1" customWidth="1"/>
    <col min="15" max="15" width="13.140625" hidden="1" customWidth="1"/>
    <col min="16" max="16" width="11.7109375" hidden="1" customWidth="1"/>
    <col min="17" max="17" width="12.140625" hidden="1" customWidth="1"/>
    <col min="18" max="19" width="11.7109375" hidden="1" customWidth="1"/>
    <col min="20" max="20" width="12.42578125" hidden="1" customWidth="1"/>
    <col min="21" max="21" width="11.71093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374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4" ht="13.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111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6101</v>
      </c>
      <c r="B8" s="11">
        <v>6101</v>
      </c>
      <c r="C8" s="1" t="s">
        <v>98</v>
      </c>
      <c r="D8" s="23">
        <f>VLOOKUP($B8,Total!$A$4:$V$348,Total!C$1,0)</f>
        <v>1223</v>
      </c>
      <c r="E8" s="23">
        <f>VLOOKUP($B8,Total!$A$4:$V$348,Total!D$1,0)</f>
        <v>91133068</v>
      </c>
      <c r="F8" s="23">
        <f>VLOOKUP($B8,Total!$A$4:$V$348,Total!E$1,0)</f>
        <v>1006</v>
      </c>
      <c r="G8" s="23">
        <f>VLOOKUP($B8,Total!$A$4:$V$348,Total!F$1,0)</f>
        <v>52037362</v>
      </c>
      <c r="H8" s="23">
        <f>VLOOKUP($B8,Total!$A$4:$V$348,Total!G$1,0)</f>
        <v>700</v>
      </c>
      <c r="I8" s="23">
        <f>VLOOKUP($B8,Total!$A$4:$V$348,Total!H$1,0)</f>
        <v>52161200</v>
      </c>
      <c r="J8" s="23">
        <f>VLOOKUP($B8,Total!$A$4:$V$348,Total!I$1,0)</f>
        <v>533</v>
      </c>
      <c r="K8" s="23">
        <f>VLOOKUP($B8,Total!$A$4:$V$348,Total!J$1,0)</f>
        <v>27570491</v>
      </c>
      <c r="L8" s="23">
        <f>VLOOKUP($B8,Total!$A$4:$V$348,Total!K$1,0)</f>
        <v>21</v>
      </c>
      <c r="M8" s="23">
        <f>VLOOKUP($B8,Total!$A$4:$V$348,Total!L$1,0)</f>
        <v>1564836</v>
      </c>
      <c r="N8" s="23">
        <f>VLOOKUP($B8,Total!$A$4:$V$348,Total!M$1,0)</f>
        <v>4</v>
      </c>
      <c r="O8" s="23">
        <f>VLOOKUP($B8,Total!$A$4:$V$348,Total!N$1,0)</f>
        <v>206908</v>
      </c>
      <c r="P8" s="23">
        <f>VLOOKUP($B8,Total!$A$4:$V$348,Total!O$1,0)</f>
        <v>107</v>
      </c>
      <c r="Q8" s="23">
        <f>VLOOKUP($B8,Total!$A$4:$V$348,Total!P$1,0)</f>
        <v>7973212</v>
      </c>
      <c r="R8" s="23">
        <f>VLOOKUP($B8,Total!$A$4:$V$348,Total!Q$1,0)</f>
        <v>11</v>
      </c>
      <c r="S8" s="23">
        <f>VLOOKUP($B8,Total!$A$4:$V$348,Total!R$1,0)</f>
        <v>568997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3605</v>
      </c>
      <c r="W8" s="23">
        <f>VLOOKUP($B8,Total!$A$4:$V$348,Total!V$1,0)</f>
        <v>233216074</v>
      </c>
      <c r="X8" s="24">
        <f t="shared" ref="X8:X40" si="0">E8+G8+I8+K8+M8+O8+Q8+S8+U8</f>
        <v>233216074</v>
      </c>
      <c r="Y8" s="21">
        <f t="shared" ref="Y8:Y40" si="1">IF(W8=X8,0,1)</f>
        <v>0</v>
      </c>
      <c r="Z8" s="21">
        <v>0</v>
      </c>
      <c r="AA8" s="21">
        <v>0</v>
      </c>
      <c r="AB8" s="24"/>
      <c r="AC8" s="24">
        <f t="shared" ref="AC8:AC40" si="2">X8+Z8</f>
        <v>233216074</v>
      </c>
      <c r="AD8" s="21">
        <f t="shared" ref="AD8:AD40" si="3">Y8+AA8</f>
        <v>0</v>
      </c>
      <c r="AE8" s="24"/>
      <c r="AG8" s="24"/>
      <c r="AH8" s="24"/>
    </row>
    <row r="9" spans="1:34" s="21" customFormat="1" x14ac:dyDescent="0.2">
      <c r="A9" s="22">
        <v>6102</v>
      </c>
      <c r="B9" s="11">
        <v>6108</v>
      </c>
      <c r="C9" s="1" t="s">
        <v>99</v>
      </c>
      <c r="D9" s="23">
        <f>VLOOKUP($B9,Total!$A$4:$V$348,Total!C$1,0)</f>
        <v>266</v>
      </c>
      <c r="E9" s="23">
        <f>VLOOKUP($B9,Total!$A$4:$V$348,Total!D$1,0)</f>
        <v>19821256</v>
      </c>
      <c r="F9" s="23">
        <f>VLOOKUP($B9,Total!$A$4:$V$348,Total!E$1,0)</f>
        <v>199</v>
      </c>
      <c r="G9" s="23">
        <f>VLOOKUP($B9,Total!$A$4:$V$348,Total!F$1,0)</f>
        <v>10293673</v>
      </c>
      <c r="H9" s="23">
        <f>VLOOKUP($B9,Total!$A$4:$V$348,Total!G$1,0)</f>
        <v>104</v>
      </c>
      <c r="I9" s="23">
        <f>VLOOKUP($B9,Total!$A$4:$V$348,Total!H$1,0)</f>
        <v>7749664</v>
      </c>
      <c r="J9" s="23">
        <f>VLOOKUP($B9,Total!$A$4:$V$348,Total!I$1,0)</f>
        <v>57</v>
      </c>
      <c r="K9" s="23">
        <f>VLOOKUP($B9,Total!$A$4:$V$348,Total!J$1,0)</f>
        <v>2948439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36</v>
      </c>
      <c r="Q9" s="23">
        <f>VLOOKUP($B9,Total!$A$4:$V$348,Total!P$1,0)</f>
        <v>2682576</v>
      </c>
      <c r="R9" s="23">
        <f>VLOOKUP($B9,Total!$A$4:$V$348,Total!Q$1,0)</f>
        <v>17</v>
      </c>
      <c r="S9" s="23">
        <f>VLOOKUP($B9,Total!$A$4:$V$348,Total!R$1,0)</f>
        <v>879359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679</v>
      </c>
      <c r="W9" s="23">
        <f>VLOOKUP($B9,Total!$A$4:$V$348,Total!V$1,0)</f>
        <v>44374967</v>
      </c>
      <c r="X9" s="24">
        <f t="shared" si="0"/>
        <v>44374967</v>
      </c>
      <c r="Y9" s="21">
        <f t="shared" si="1"/>
        <v>0</v>
      </c>
      <c r="Z9" s="21">
        <v>0</v>
      </c>
      <c r="AA9" s="21">
        <v>0</v>
      </c>
      <c r="AB9" s="24"/>
      <c r="AC9" s="24">
        <f t="shared" si="2"/>
        <v>44374967</v>
      </c>
      <c r="AD9" s="21">
        <f t="shared" si="3"/>
        <v>0</v>
      </c>
      <c r="AE9" s="24"/>
      <c r="AG9" s="24"/>
      <c r="AH9" s="24"/>
    </row>
    <row r="10" spans="1:34" s="21" customFormat="1" x14ac:dyDescent="0.2">
      <c r="A10" s="22">
        <v>6103</v>
      </c>
      <c r="B10" s="11">
        <v>6106</v>
      </c>
      <c r="C10" s="1" t="s">
        <v>100</v>
      </c>
      <c r="D10" s="23">
        <f>VLOOKUP($B10,Total!$A$4:$V$348,Total!C$1,0)</f>
        <v>235</v>
      </c>
      <c r="E10" s="23">
        <f>VLOOKUP($B10,Total!$A$4:$V$348,Total!D$1,0)</f>
        <v>17511260</v>
      </c>
      <c r="F10" s="23">
        <f>VLOOKUP($B10,Total!$A$4:$V$348,Total!E$1,0)</f>
        <v>187</v>
      </c>
      <c r="G10" s="23">
        <f>VLOOKUP($B10,Total!$A$4:$V$348,Total!F$1,0)</f>
        <v>9672949</v>
      </c>
      <c r="H10" s="23">
        <f>VLOOKUP($B10,Total!$A$4:$V$348,Total!G$1,0)</f>
        <v>0</v>
      </c>
      <c r="I10" s="23">
        <f>VLOOKUP($B10,Total!$A$4:$V$348,Total!H$1,0)</f>
        <v>0</v>
      </c>
      <c r="J10" s="23">
        <f>VLOOKUP($B10,Total!$A$4:$V$348,Total!I$1,0)</f>
        <v>0</v>
      </c>
      <c r="K10" s="23">
        <f>VLOOKUP($B10,Total!$A$4:$V$348,Total!J$1,0)</f>
        <v>0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42</v>
      </c>
      <c r="Q10" s="23">
        <f>VLOOKUP($B10,Total!$A$4:$V$348,Total!P$1,0)</f>
        <v>3129672</v>
      </c>
      <c r="R10" s="23">
        <f>VLOOKUP($B10,Total!$A$4:$V$348,Total!Q$1,0)</f>
        <v>14</v>
      </c>
      <c r="S10" s="23">
        <f>VLOOKUP($B10,Total!$A$4:$V$348,Total!R$1,0)</f>
        <v>724178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478</v>
      </c>
      <c r="W10" s="23">
        <f>VLOOKUP($B10,Total!$A$4:$V$348,Total!V$1,0)</f>
        <v>31038059</v>
      </c>
      <c r="X10" s="24">
        <f t="shared" si="0"/>
        <v>31038059</v>
      </c>
      <c r="Y10" s="21">
        <f t="shared" si="1"/>
        <v>0</v>
      </c>
      <c r="AB10" s="24"/>
      <c r="AC10" s="24">
        <f t="shared" si="2"/>
        <v>31038059</v>
      </c>
      <c r="AD10" s="21">
        <f t="shared" si="3"/>
        <v>0</v>
      </c>
      <c r="AE10" s="24"/>
      <c r="AG10" s="24"/>
      <c r="AH10" s="24"/>
    </row>
    <row r="11" spans="1:34" s="21" customFormat="1" x14ac:dyDescent="0.2">
      <c r="A11" s="22">
        <v>6104</v>
      </c>
      <c r="B11" s="11">
        <v>6110</v>
      </c>
      <c r="C11" s="1" t="s">
        <v>101</v>
      </c>
      <c r="D11" s="23">
        <f>VLOOKUP($B11,Total!$A$4:$V$348,Total!C$1,0)</f>
        <v>315</v>
      </c>
      <c r="E11" s="23">
        <f>VLOOKUP($B11,Total!$A$4:$V$348,Total!D$1,0)</f>
        <v>23472540</v>
      </c>
      <c r="F11" s="23">
        <f>VLOOKUP($B11,Total!$A$4:$V$348,Total!E$1,0)</f>
        <v>173</v>
      </c>
      <c r="G11" s="23">
        <f>VLOOKUP($B11,Total!$A$4:$V$348,Total!F$1,0)</f>
        <v>8948771</v>
      </c>
      <c r="H11" s="23">
        <f>VLOOKUP($B11,Total!$A$4:$V$348,Total!G$1,0)</f>
        <v>101</v>
      </c>
      <c r="I11" s="23">
        <f>VLOOKUP($B11,Total!$A$4:$V$348,Total!H$1,0)</f>
        <v>7526116</v>
      </c>
      <c r="J11" s="23">
        <f>VLOOKUP($B11,Total!$A$4:$V$348,Total!I$1,0)</f>
        <v>63</v>
      </c>
      <c r="K11" s="23">
        <f>VLOOKUP($B11,Total!$A$4:$V$348,Total!J$1,0)</f>
        <v>3258801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35</v>
      </c>
      <c r="Q11" s="23">
        <f>VLOOKUP($B11,Total!$A$4:$V$348,Total!P$1,0)</f>
        <v>2608060</v>
      </c>
      <c r="R11" s="23">
        <f>VLOOKUP($B11,Total!$A$4:$V$348,Total!Q$1,0)</f>
        <v>4</v>
      </c>
      <c r="S11" s="23">
        <f>VLOOKUP($B11,Total!$A$4:$V$348,Total!R$1,0)</f>
        <v>206908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691</v>
      </c>
      <c r="W11" s="23">
        <f>VLOOKUP($B11,Total!$A$4:$V$348,Total!V$1,0)</f>
        <v>46021196</v>
      </c>
      <c r="X11" s="24">
        <f t="shared" si="0"/>
        <v>46021196</v>
      </c>
      <c r="Y11" s="21">
        <f t="shared" si="1"/>
        <v>0</v>
      </c>
      <c r="Z11" s="21">
        <v>0</v>
      </c>
      <c r="AA11" s="21">
        <v>0</v>
      </c>
      <c r="AB11" s="24"/>
      <c r="AC11" s="24">
        <f t="shared" si="2"/>
        <v>46021196</v>
      </c>
      <c r="AD11" s="21">
        <f t="shared" si="3"/>
        <v>0</v>
      </c>
      <c r="AE11" s="24"/>
      <c r="AG11" s="24"/>
      <c r="AH11" s="24"/>
    </row>
    <row r="12" spans="1:34" s="21" customFormat="1" x14ac:dyDescent="0.2">
      <c r="A12" s="22">
        <v>6105</v>
      </c>
      <c r="B12" s="11">
        <v>6105</v>
      </c>
      <c r="C12" s="1" t="s">
        <v>102</v>
      </c>
      <c r="D12" s="23">
        <f>VLOOKUP($B12,Total!$A$4:$V$348,Total!C$1,0)</f>
        <v>227</v>
      </c>
      <c r="E12" s="23">
        <f>VLOOKUP($B12,Total!$A$4:$V$348,Total!D$1,0)</f>
        <v>16915132</v>
      </c>
      <c r="F12" s="23">
        <f>VLOOKUP($B12,Total!$A$4:$V$348,Total!E$1,0)</f>
        <v>200</v>
      </c>
      <c r="G12" s="23">
        <f>VLOOKUP($B12,Total!$A$4:$V$348,Total!F$1,0)</f>
        <v>10345400</v>
      </c>
      <c r="H12" s="23">
        <f>VLOOKUP($B12,Total!$A$4:$V$348,Total!G$1,0)</f>
        <v>107</v>
      </c>
      <c r="I12" s="23">
        <f>VLOOKUP($B12,Total!$A$4:$V$348,Total!H$1,0)</f>
        <v>7973212</v>
      </c>
      <c r="J12" s="23">
        <f>VLOOKUP($B12,Total!$A$4:$V$348,Total!I$1,0)</f>
        <v>40</v>
      </c>
      <c r="K12" s="23">
        <f>VLOOKUP($B12,Total!$A$4:$V$348,Total!J$1,0)</f>
        <v>2069080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41</v>
      </c>
      <c r="Q12" s="23">
        <f>VLOOKUP($B12,Total!$A$4:$V$348,Total!P$1,0)</f>
        <v>3055156</v>
      </c>
      <c r="R12" s="23">
        <f>VLOOKUP($B12,Total!$A$4:$V$348,Total!Q$1,0)</f>
        <v>13</v>
      </c>
      <c r="S12" s="23">
        <f>VLOOKUP($B12,Total!$A$4:$V$348,Total!R$1,0)</f>
        <v>672451</v>
      </c>
      <c r="T12" s="23">
        <f>VLOOKUP($B12,Total!$A$4:$V$348,Total!S$1,0)</f>
        <v>2</v>
      </c>
      <c r="U12" s="23">
        <f>VLOOKUP($B12,Total!$A$4:$V$348,Total!T$1,0)</f>
        <v>63290</v>
      </c>
      <c r="V12" s="23">
        <f>VLOOKUP($B12,Total!$A$4:$V$348,Total!U$1,0)</f>
        <v>630</v>
      </c>
      <c r="W12" s="23">
        <f>VLOOKUP($B12,Total!$A$4:$V$348,Total!V$1,0)</f>
        <v>41093721</v>
      </c>
      <c r="X12" s="24">
        <f t="shared" si="0"/>
        <v>41093721</v>
      </c>
      <c r="Y12" s="21">
        <f t="shared" si="1"/>
        <v>0</v>
      </c>
      <c r="Z12" s="21">
        <v>0</v>
      </c>
      <c r="AA12" s="21">
        <v>0</v>
      </c>
      <c r="AB12" s="24"/>
      <c r="AC12" s="24">
        <f t="shared" si="2"/>
        <v>41093721</v>
      </c>
      <c r="AD12" s="21">
        <f t="shared" si="3"/>
        <v>0</v>
      </c>
      <c r="AE12" s="24"/>
      <c r="AG12" s="24"/>
      <c r="AH12" s="24"/>
    </row>
    <row r="13" spans="1:34" s="21" customFormat="1" x14ac:dyDescent="0.2">
      <c r="A13" s="22">
        <v>6106</v>
      </c>
      <c r="B13" s="11">
        <v>6104</v>
      </c>
      <c r="C13" s="1" t="s">
        <v>103</v>
      </c>
      <c r="D13" s="23">
        <f>VLOOKUP($B13,Total!$A$4:$V$348,Total!C$1,0)</f>
        <v>221</v>
      </c>
      <c r="E13" s="23">
        <f>VLOOKUP($B13,Total!$A$4:$V$348,Total!D$1,0)</f>
        <v>16468036</v>
      </c>
      <c r="F13" s="23">
        <f>VLOOKUP($B13,Total!$A$4:$V$348,Total!E$1,0)</f>
        <v>206</v>
      </c>
      <c r="G13" s="23">
        <f>VLOOKUP($B13,Total!$A$4:$V$348,Total!F$1,0)</f>
        <v>10655762</v>
      </c>
      <c r="H13" s="23">
        <f>VLOOKUP($B13,Total!$A$4:$V$348,Total!G$1,0)</f>
        <v>90</v>
      </c>
      <c r="I13" s="23">
        <f>VLOOKUP($B13,Total!$A$4:$V$348,Total!H$1,0)</f>
        <v>6706440</v>
      </c>
      <c r="J13" s="23">
        <f>VLOOKUP($B13,Total!$A$4:$V$348,Total!I$1,0)</f>
        <v>58</v>
      </c>
      <c r="K13" s="23">
        <f>VLOOKUP($B13,Total!$A$4:$V$348,Total!J$1,0)</f>
        <v>3000166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38</v>
      </c>
      <c r="Q13" s="23">
        <f>VLOOKUP($B13,Total!$A$4:$V$348,Total!P$1,0)</f>
        <v>2831608</v>
      </c>
      <c r="R13" s="23">
        <f>VLOOKUP($B13,Total!$A$4:$V$348,Total!Q$1,0)</f>
        <v>14</v>
      </c>
      <c r="S13" s="23">
        <f>VLOOKUP($B13,Total!$A$4:$V$348,Total!R$1,0)</f>
        <v>724178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627</v>
      </c>
      <c r="W13" s="23">
        <f>VLOOKUP($B13,Total!$A$4:$V$348,Total!V$1,0)</f>
        <v>40386190</v>
      </c>
      <c r="X13" s="24">
        <f t="shared" si="0"/>
        <v>40386190</v>
      </c>
      <c r="Y13" s="21">
        <f t="shared" si="1"/>
        <v>0</v>
      </c>
      <c r="Z13" s="21">
        <v>0</v>
      </c>
      <c r="AA13" s="21">
        <v>0</v>
      </c>
      <c r="AB13" s="24"/>
      <c r="AC13" s="24">
        <f t="shared" si="2"/>
        <v>40386190</v>
      </c>
      <c r="AD13" s="21">
        <f t="shared" si="3"/>
        <v>0</v>
      </c>
      <c r="AE13" s="24"/>
      <c r="AG13" s="24"/>
      <c r="AH13" s="24"/>
    </row>
    <row r="14" spans="1:34" s="21" customFormat="1" x14ac:dyDescent="0.2">
      <c r="A14" s="22">
        <v>6107</v>
      </c>
      <c r="B14" s="11">
        <v>6102</v>
      </c>
      <c r="C14" s="1" t="s">
        <v>104</v>
      </c>
      <c r="D14" s="23">
        <f>VLOOKUP($B14,Total!$A$4:$V$348,Total!C$1,0)</f>
        <v>148</v>
      </c>
      <c r="E14" s="23">
        <f>VLOOKUP($B14,Total!$A$4:$V$348,Total!D$1,0)</f>
        <v>11028368</v>
      </c>
      <c r="F14" s="23">
        <f>VLOOKUP($B14,Total!$A$4:$V$348,Total!E$1,0)</f>
        <v>131</v>
      </c>
      <c r="G14" s="23">
        <f>VLOOKUP($B14,Total!$A$4:$V$348,Total!F$1,0)</f>
        <v>6776237</v>
      </c>
      <c r="H14" s="23">
        <f>VLOOKUP($B14,Total!$A$4:$V$348,Total!G$1,0)</f>
        <v>74</v>
      </c>
      <c r="I14" s="23">
        <f>VLOOKUP($B14,Total!$A$4:$V$348,Total!H$1,0)</f>
        <v>5514184</v>
      </c>
      <c r="J14" s="23">
        <f>VLOOKUP($B14,Total!$A$4:$V$348,Total!I$1,0)</f>
        <v>41</v>
      </c>
      <c r="K14" s="23">
        <f>VLOOKUP($B14,Total!$A$4:$V$348,Total!J$1,0)</f>
        <v>2120807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7</v>
      </c>
      <c r="Q14" s="23">
        <f>VLOOKUP($B14,Total!$A$4:$V$348,Total!P$1,0)</f>
        <v>521612</v>
      </c>
      <c r="R14" s="23">
        <f>VLOOKUP($B14,Total!$A$4:$V$348,Total!Q$1,0)</f>
        <v>3</v>
      </c>
      <c r="S14" s="23">
        <f>VLOOKUP($B14,Total!$A$4:$V$348,Total!R$1,0)</f>
        <v>155181</v>
      </c>
      <c r="T14" s="23">
        <f>VLOOKUP($B14,Total!$A$4:$V$348,Total!S$1,0)</f>
        <v>1</v>
      </c>
      <c r="U14" s="23">
        <f>VLOOKUP($B14,Total!$A$4:$V$348,Total!T$1,0)</f>
        <v>54434</v>
      </c>
      <c r="V14" s="23">
        <f>VLOOKUP($B14,Total!$A$4:$V$348,Total!U$1,0)</f>
        <v>405</v>
      </c>
      <c r="W14" s="23">
        <f>VLOOKUP($B14,Total!$A$4:$V$348,Total!V$1,0)</f>
        <v>26170823</v>
      </c>
      <c r="X14" s="24">
        <f t="shared" si="0"/>
        <v>26170823</v>
      </c>
      <c r="Y14" s="21">
        <f t="shared" si="1"/>
        <v>0</v>
      </c>
      <c r="Z14" s="21">
        <v>0</v>
      </c>
      <c r="AA14" s="21">
        <v>0</v>
      </c>
      <c r="AB14" s="24"/>
      <c r="AC14" s="24">
        <f t="shared" si="2"/>
        <v>26170823</v>
      </c>
      <c r="AD14" s="21">
        <f t="shared" si="3"/>
        <v>0</v>
      </c>
      <c r="AE14" s="24"/>
      <c r="AG14" s="24"/>
      <c r="AH14" s="24"/>
    </row>
    <row r="15" spans="1:34" s="21" customFormat="1" x14ac:dyDescent="0.2">
      <c r="A15" s="22">
        <v>6108</v>
      </c>
      <c r="B15" s="11">
        <v>6112</v>
      </c>
      <c r="C15" s="1" t="s">
        <v>105</v>
      </c>
      <c r="D15" s="23">
        <f>VLOOKUP($B15,Total!$A$4:$V$348,Total!C$1,0)</f>
        <v>103</v>
      </c>
      <c r="E15" s="23">
        <f>VLOOKUP($B15,Total!$A$4:$V$348,Total!D$1,0)</f>
        <v>7675148</v>
      </c>
      <c r="F15" s="23">
        <f>VLOOKUP($B15,Total!$A$4:$V$348,Total!E$1,0)</f>
        <v>106</v>
      </c>
      <c r="G15" s="23">
        <f>VLOOKUP($B15,Total!$A$4:$V$348,Total!F$1,0)</f>
        <v>5483062</v>
      </c>
      <c r="H15" s="23">
        <f>VLOOKUP($B15,Total!$A$4:$V$348,Total!G$1,0)</f>
        <v>15</v>
      </c>
      <c r="I15" s="23">
        <f>VLOOKUP($B15,Total!$A$4:$V$348,Total!H$1,0)</f>
        <v>1117740</v>
      </c>
      <c r="J15" s="23">
        <f>VLOOKUP($B15,Total!$A$4:$V$348,Total!I$1,0)</f>
        <v>19</v>
      </c>
      <c r="K15" s="23">
        <f>VLOOKUP($B15,Total!$A$4:$V$348,Total!J$1,0)</f>
        <v>982813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25</v>
      </c>
      <c r="Q15" s="23">
        <f>VLOOKUP($B15,Total!$A$4:$V$348,Total!P$1,0)</f>
        <v>1862900</v>
      </c>
      <c r="R15" s="23">
        <f>VLOOKUP($B15,Total!$A$4:$V$348,Total!Q$1,0)</f>
        <v>5</v>
      </c>
      <c r="S15" s="23">
        <f>VLOOKUP($B15,Total!$A$4:$V$348,Total!R$1,0)</f>
        <v>258635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273</v>
      </c>
      <c r="W15" s="23">
        <f>VLOOKUP($B15,Total!$A$4:$V$348,Total!V$1,0)</f>
        <v>17380298</v>
      </c>
      <c r="X15" s="24">
        <f t="shared" si="0"/>
        <v>17380298</v>
      </c>
      <c r="Y15" s="21">
        <f t="shared" si="1"/>
        <v>0</v>
      </c>
      <c r="Z15" s="21">
        <v>0</v>
      </c>
      <c r="AA15" s="21">
        <v>0</v>
      </c>
      <c r="AB15" s="24"/>
      <c r="AC15" s="24">
        <f t="shared" si="2"/>
        <v>17380298</v>
      </c>
      <c r="AD15" s="21">
        <f t="shared" si="3"/>
        <v>0</v>
      </c>
      <c r="AE15" s="24"/>
      <c r="AG15" s="24"/>
      <c r="AH15" s="24"/>
    </row>
    <row r="16" spans="1:34" s="21" customFormat="1" x14ac:dyDescent="0.2">
      <c r="A16" s="22">
        <v>6109</v>
      </c>
      <c r="B16" s="11">
        <v>6107</v>
      </c>
      <c r="C16" s="1" t="s">
        <v>106</v>
      </c>
      <c r="D16" s="23">
        <f>VLOOKUP($B16,Total!$A$4:$V$348,Total!C$1,0)</f>
        <v>331</v>
      </c>
      <c r="E16" s="23">
        <f>VLOOKUP($B16,Total!$A$4:$V$348,Total!D$1,0)</f>
        <v>24664796</v>
      </c>
      <c r="F16" s="23">
        <f>VLOOKUP($B16,Total!$A$4:$V$348,Total!E$1,0)</f>
        <v>258</v>
      </c>
      <c r="G16" s="23">
        <f>VLOOKUP($B16,Total!$A$4:$V$348,Total!F$1,0)</f>
        <v>13345566</v>
      </c>
      <c r="H16" s="23">
        <f>VLOOKUP($B16,Total!$A$4:$V$348,Total!G$1,0)</f>
        <v>146</v>
      </c>
      <c r="I16" s="23">
        <f>VLOOKUP($B16,Total!$A$4:$V$348,Total!H$1,0)</f>
        <v>10879336</v>
      </c>
      <c r="J16" s="23">
        <f>VLOOKUP($B16,Total!$A$4:$V$348,Total!I$1,0)</f>
        <v>66</v>
      </c>
      <c r="K16" s="23">
        <f>VLOOKUP($B16,Total!$A$4:$V$348,Total!J$1,0)</f>
        <v>3413982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26</v>
      </c>
      <c r="Q16" s="23">
        <f>VLOOKUP($B16,Total!$A$4:$V$348,Total!P$1,0)</f>
        <v>1937416</v>
      </c>
      <c r="R16" s="23">
        <f>VLOOKUP($B16,Total!$A$4:$V$348,Total!Q$1,0)</f>
        <v>8</v>
      </c>
      <c r="S16" s="23">
        <f>VLOOKUP($B16,Total!$A$4:$V$348,Total!R$1,0)</f>
        <v>413816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835</v>
      </c>
      <c r="W16" s="23">
        <f>VLOOKUP($B16,Total!$A$4:$V$348,Total!V$1,0)</f>
        <v>54654912</v>
      </c>
      <c r="X16" s="24">
        <f t="shared" si="0"/>
        <v>54654912</v>
      </c>
      <c r="Y16" s="21">
        <f t="shared" si="1"/>
        <v>0</v>
      </c>
      <c r="Z16" s="21">
        <v>0</v>
      </c>
      <c r="AA16" s="21">
        <v>0</v>
      </c>
      <c r="AB16" s="24"/>
      <c r="AC16" s="24">
        <f t="shared" si="2"/>
        <v>54654912</v>
      </c>
      <c r="AD16" s="21">
        <f t="shared" si="3"/>
        <v>0</v>
      </c>
      <c r="AE16" s="24"/>
      <c r="AG16" s="24"/>
      <c r="AH16" s="24"/>
    </row>
    <row r="17" spans="1:34" s="21" customFormat="1" x14ac:dyDescent="0.2">
      <c r="A17" s="22">
        <v>6110</v>
      </c>
      <c r="B17" s="11">
        <v>6117</v>
      </c>
      <c r="C17" s="1" t="s">
        <v>107</v>
      </c>
      <c r="D17" s="23">
        <f>VLOOKUP($B17,Total!$A$4:$V$348,Total!C$1,0)</f>
        <v>314</v>
      </c>
      <c r="E17" s="23">
        <f>VLOOKUP($B17,Total!$A$4:$V$348,Total!D$1,0)</f>
        <v>23398024</v>
      </c>
      <c r="F17" s="23">
        <f>VLOOKUP($B17,Total!$A$4:$V$348,Total!E$1,0)</f>
        <v>435</v>
      </c>
      <c r="G17" s="23">
        <f>VLOOKUP($B17,Total!$A$4:$V$348,Total!F$1,0)</f>
        <v>22501245</v>
      </c>
      <c r="H17" s="23">
        <f>VLOOKUP($B17,Total!$A$4:$V$348,Total!G$1,0)</f>
        <v>154</v>
      </c>
      <c r="I17" s="23">
        <f>VLOOKUP($B17,Total!$A$4:$V$348,Total!H$1,0)</f>
        <v>11475464</v>
      </c>
      <c r="J17" s="23">
        <f>VLOOKUP($B17,Total!$A$4:$V$348,Total!I$1,0)</f>
        <v>94</v>
      </c>
      <c r="K17" s="23">
        <f>VLOOKUP($B17,Total!$A$4:$V$348,Total!J$1,0)</f>
        <v>4862338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17</v>
      </c>
      <c r="Q17" s="23">
        <f>VLOOKUP($B17,Total!$A$4:$V$348,Total!P$1,0)</f>
        <v>1266772</v>
      </c>
      <c r="R17" s="23">
        <f>VLOOKUP($B17,Total!$A$4:$V$348,Total!Q$1,0)</f>
        <v>4</v>
      </c>
      <c r="S17" s="23">
        <f>VLOOKUP($B17,Total!$A$4:$V$348,Total!R$1,0)</f>
        <v>206908</v>
      </c>
      <c r="T17" s="23">
        <f>VLOOKUP($B17,Total!$A$4:$V$348,Total!S$1,0)</f>
        <v>4</v>
      </c>
      <c r="U17" s="23">
        <f>VLOOKUP($B17,Total!$A$4:$V$348,Total!T$1,0)</f>
        <v>126580</v>
      </c>
      <c r="V17" s="23">
        <f>VLOOKUP($B17,Total!$A$4:$V$348,Total!U$1,0)</f>
        <v>1022</v>
      </c>
      <c r="W17" s="23">
        <f>VLOOKUP($B17,Total!$A$4:$V$348,Total!V$1,0)</f>
        <v>63837331</v>
      </c>
      <c r="X17" s="24">
        <f t="shared" si="0"/>
        <v>63837331</v>
      </c>
      <c r="Y17" s="21">
        <f t="shared" si="1"/>
        <v>0</v>
      </c>
      <c r="Z17" s="21">
        <v>0</v>
      </c>
      <c r="AA17" s="21">
        <v>0</v>
      </c>
      <c r="AB17" s="24"/>
      <c r="AC17" s="24">
        <f t="shared" si="2"/>
        <v>63837331</v>
      </c>
      <c r="AD17" s="21">
        <f t="shared" si="3"/>
        <v>0</v>
      </c>
      <c r="AE17" s="24"/>
      <c r="AG17" s="24"/>
      <c r="AH17" s="24"/>
    </row>
    <row r="18" spans="1:34" s="21" customFormat="1" x14ac:dyDescent="0.2">
      <c r="A18" s="22">
        <v>6111</v>
      </c>
      <c r="B18" s="11">
        <v>6113</v>
      </c>
      <c r="C18" s="1" t="s">
        <v>108</v>
      </c>
      <c r="D18" s="23">
        <f>VLOOKUP($B18,Total!$A$4:$V$348,Total!C$1,0)</f>
        <v>217</v>
      </c>
      <c r="E18" s="23">
        <f>VLOOKUP($B18,Total!$A$4:$V$348,Total!D$1,0)</f>
        <v>16169972</v>
      </c>
      <c r="F18" s="23">
        <f>VLOOKUP($B18,Total!$A$4:$V$348,Total!E$1,0)</f>
        <v>230</v>
      </c>
      <c r="G18" s="23">
        <f>VLOOKUP($B18,Total!$A$4:$V$348,Total!F$1,0)</f>
        <v>11897210</v>
      </c>
      <c r="H18" s="23">
        <f>VLOOKUP($B18,Total!$A$4:$V$348,Total!G$1,0)</f>
        <v>76</v>
      </c>
      <c r="I18" s="23">
        <f>VLOOKUP($B18,Total!$A$4:$V$348,Total!H$1,0)</f>
        <v>5663216</v>
      </c>
      <c r="J18" s="23">
        <f>VLOOKUP($B18,Total!$A$4:$V$348,Total!I$1,0)</f>
        <v>34</v>
      </c>
      <c r="K18" s="23">
        <f>VLOOKUP($B18,Total!$A$4:$V$348,Total!J$1,0)</f>
        <v>1758718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71</v>
      </c>
      <c r="Q18" s="23">
        <f>VLOOKUP($B18,Total!$A$4:$V$348,Total!P$1,0)</f>
        <v>5290636</v>
      </c>
      <c r="R18" s="23">
        <f>VLOOKUP($B18,Total!$A$4:$V$348,Total!Q$1,0)</f>
        <v>25</v>
      </c>
      <c r="S18" s="23">
        <f>VLOOKUP($B18,Total!$A$4:$V$348,Total!R$1,0)</f>
        <v>1293175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653</v>
      </c>
      <c r="W18" s="23">
        <f>VLOOKUP($B18,Total!$A$4:$V$348,Total!V$1,0)</f>
        <v>42072927</v>
      </c>
      <c r="X18" s="24">
        <f t="shared" si="0"/>
        <v>42072927</v>
      </c>
      <c r="Y18" s="21">
        <f t="shared" si="1"/>
        <v>0</v>
      </c>
      <c r="Z18" s="21">
        <v>0</v>
      </c>
      <c r="AA18" s="21">
        <v>0</v>
      </c>
      <c r="AB18" s="24"/>
      <c r="AC18" s="24">
        <f t="shared" si="2"/>
        <v>42072927</v>
      </c>
      <c r="AD18" s="21">
        <f t="shared" si="3"/>
        <v>0</v>
      </c>
      <c r="AE18" s="24"/>
      <c r="AG18" s="24"/>
      <c r="AH18" s="24"/>
    </row>
    <row r="19" spans="1:34" s="21" customFormat="1" x14ac:dyDescent="0.2">
      <c r="A19" s="22">
        <v>6112</v>
      </c>
      <c r="B19" s="11">
        <v>6115</v>
      </c>
      <c r="C19" s="1" t="s">
        <v>109</v>
      </c>
      <c r="D19" s="23">
        <f>VLOOKUP($B19,Total!$A$4:$V$348,Total!C$1,0)</f>
        <v>739</v>
      </c>
      <c r="E19" s="23">
        <f>VLOOKUP($B19,Total!$A$4:$V$348,Total!D$1,0)</f>
        <v>55067324</v>
      </c>
      <c r="F19" s="23">
        <f>VLOOKUP($B19,Total!$A$4:$V$348,Total!E$1,0)</f>
        <v>615</v>
      </c>
      <c r="G19" s="23">
        <f>VLOOKUP($B19,Total!$A$4:$V$348,Total!F$1,0)</f>
        <v>31812105</v>
      </c>
      <c r="H19" s="23">
        <f>VLOOKUP($B19,Total!$A$4:$V$348,Total!G$1,0)</f>
        <v>173</v>
      </c>
      <c r="I19" s="23">
        <f>VLOOKUP($B19,Total!$A$4:$V$348,Total!H$1,0)</f>
        <v>12891268</v>
      </c>
      <c r="J19" s="23">
        <f>VLOOKUP($B19,Total!$A$4:$V$348,Total!I$1,0)</f>
        <v>125</v>
      </c>
      <c r="K19" s="23">
        <f>VLOOKUP($B19,Total!$A$4:$V$348,Total!J$1,0)</f>
        <v>6465875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66</v>
      </c>
      <c r="Q19" s="23">
        <f>VLOOKUP($B19,Total!$A$4:$V$348,Total!P$1,0)</f>
        <v>4918056</v>
      </c>
      <c r="R19" s="23">
        <f>VLOOKUP($B19,Total!$A$4:$V$348,Total!Q$1,0)</f>
        <v>23</v>
      </c>
      <c r="S19" s="23">
        <f>VLOOKUP($B19,Total!$A$4:$V$348,Total!R$1,0)</f>
        <v>1189721</v>
      </c>
      <c r="T19" s="23">
        <f>VLOOKUP($B19,Total!$A$4:$V$348,Total!S$1,0)</f>
        <v>2</v>
      </c>
      <c r="U19" s="23">
        <f>VLOOKUP($B19,Total!$A$4:$V$348,Total!T$1,0)</f>
        <v>108868</v>
      </c>
      <c r="V19" s="23">
        <f>VLOOKUP($B19,Total!$A$4:$V$348,Total!U$1,0)</f>
        <v>1743</v>
      </c>
      <c r="W19" s="23">
        <f>VLOOKUP($B19,Total!$A$4:$V$348,Total!V$1,0)</f>
        <v>112453217</v>
      </c>
      <c r="X19" s="24">
        <f t="shared" si="0"/>
        <v>112453217</v>
      </c>
      <c r="Y19" s="21">
        <f t="shared" si="1"/>
        <v>0</v>
      </c>
      <c r="Z19" s="21">
        <v>0</v>
      </c>
      <c r="AA19" s="21">
        <v>0</v>
      </c>
      <c r="AB19" s="24"/>
      <c r="AC19" s="24">
        <f t="shared" si="2"/>
        <v>112453217</v>
      </c>
      <c r="AD19" s="21">
        <f t="shared" si="3"/>
        <v>0</v>
      </c>
      <c r="AE19" s="24"/>
      <c r="AG19" s="24"/>
      <c r="AH19" s="24"/>
    </row>
    <row r="20" spans="1:34" s="21" customFormat="1" x14ac:dyDescent="0.2">
      <c r="A20" s="22">
        <v>6113</v>
      </c>
      <c r="B20" s="11">
        <v>6116</v>
      </c>
      <c r="C20" s="1" t="s">
        <v>110</v>
      </c>
      <c r="D20" s="23">
        <f>VLOOKUP($B20,Total!$A$4:$V$348,Total!C$1,0)</f>
        <v>115</v>
      </c>
      <c r="E20" s="23">
        <f>VLOOKUP($B20,Total!$A$4:$V$348,Total!D$1,0)</f>
        <v>8569340</v>
      </c>
      <c r="F20" s="23">
        <f>VLOOKUP($B20,Total!$A$4:$V$348,Total!E$1,0)</f>
        <v>157</v>
      </c>
      <c r="G20" s="23">
        <f>VLOOKUP($B20,Total!$A$4:$V$348,Total!F$1,0)</f>
        <v>8121139</v>
      </c>
      <c r="H20" s="23">
        <f>VLOOKUP($B20,Total!$A$4:$V$348,Total!G$1,0)</f>
        <v>116</v>
      </c>
      <c r="I20" s="23">
        <f>VLOOKUP($B20,Total!$A$4:$V$348,Total!H$1,0)</f>
        <v>8643856</v>
      </c>
      <c r="J20" s="23">
        <f>VLOOKUP($B20,Total!$A$4:$V$348,Total!I$1,0)</f>
        <v>61</v>
      </c>
      <c r="K20" s="23">
        <f>VLOOKUP($B20,Total!$A$4:$V$348,Total!J$1,0)</f>
        <v>3155347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52</v>
      </c>
      <c r="Q20" s="23">
        <f>VLOOKUP($B20,Total!$A$4:$V$348,Total!P$1,0)</f>
        <v>3874832</v>
      </c>
      <c r="R20" s="23">
        <f>VLOOKUP($B20,Total!$A$4:$V$348,Total!Q$1,0)</f>
        <v>6</v>
      </c>
      <c r="S20" s="23">
        <f>VLOOKUP($B20,Total!$A$4:$V$348,Total!R$1,0)</f>
        <v>310362</v>
      </c>
      <c r="T20" s="23">
        <f>VLOOKUP($B20,Total!$A$4:$V$348,Total!S$1,0)</f>
        <v>0</v>
      </c>
      <c r="U20" s="23">
        <f>VLOOKUP($B20,Total!$A$4:$V$348,Total!T$1,0)</f>
        <v>0</v>
      </c>
      <c r="V20" s="23">
        <f>VLOOKUP($B20,Total!$A$4:$V$348,Total!U$1,0)</f>
        <v>507</v>
      </c>
      <c r="W20" s="23">
        <f>VLOOKUP($B20,Total!$A$4:$V$348,Total!V$1,0)</f>
        <v>32674876</v>
      </c>
      <c r="X20" s="24">
        <f t="shared" si="0"/>
        <v>32674876</v>
      </c>
      <c r="Y20" s="21">
        <f t="shared" si="1"/>
        <v>0</v>
      </c>
      <c r="Z20" s="21">
        <v>0</v>
      </c>
      <c r="AA20" s="21">
        <v>0</v>
      </c>
      <c r="AB20" s="24"/>
      <c r="AC20" s="24">
        <f t="shared" si="2"/>
        <v>32674876</v>
      </c>
      <c r="AD20" s="21">
        <f t="shared" si="3"/>
        <v>0</v>
      </c>
      <c r="AE20" s="24"/>
      <c r="AG20" s="24"/>
      <c r="AH20" s="24"/>
    </row>
    <row r="21" spans="1:34" s="21" customFormat="1" x14ac:dyDescent="0.2">
      <c r="A21" s="22">
        <v>6114</v>
      </c>
      <c r="B21" s="11">
        <v>6111</v>
      </c>
      <c r="C21" s="1" t="s">
        <v>111</v>
      </c>
      <c r="D21" s="23">
        <f>VLOOKUP($B21,Total!$A$4:$V$348,Total!C$1,0)</f>
        <v>112</v>
      </c>
      <c r="E21" s="23">
        <f>VLOOKUP($B21,Total!$A$4:$V$348,Total!D$1,0)</f>
        <v>8345792</v>
      </c>
      <c r="F21" s="23">
        <f>VLOOKUP($B21,Total!$A$4:$V$348,Total!E$1,0)</f>
        <v>108</v>
      </c>
      <c r="G21" s="23">
        <f>VLOOKUP($B21,Total!$A$4:$V$348,Total!F$1,0)</f>
        <v>5586516</v>
      </c>
      <c r="H21" s="23">
        <f>VLOOKUP($B21,Total!$A$4:$V$348,Total!G$1,0)</f>
        <v>57</v>
      </c>
      <c r="I21" s="23">
        <f>VLOOKUP($B21,Total!$A$4:$V$348,Total!H$1,0)</f>
        <v>4247412</v>
      </c>
      <c r="J21" s="23">
        <f>VLOOKUP($B21,Total!$A$4:$V$348,Total!I$1,0)</f>
        <v>38</v>
      </c>
      <c r="K21" s="23">
        <f>VLOOKUP($B21,Total!$A$4:$V$348,Total!J$1,0)</f>
        <v>1965626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0</v>
      </c>
      <c r="Q21" s="23">
        <f>VLOOKUP($B21,Total!$A$4:$V$348,Total!P$1,0)</f>
        <v>0</v>
      </c>
      <c r="R21" s="23">
        <f>VLOOKUP($B21,Total!$A$4:$V$348,Total!Q$1,0)</f>
        <v>0</v>
      </c>
      <c r="S21" s="23">
        <f>VLOOKUP($B21,Total!$A$4:$V$348,Total!R$1,0)</f>
        <v>0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315</v>
      </c>
      <c r="W21" s="23">
        <f>VLOOKUP($B21,Total!$A$4:$V$348,Total!V$1,0)</f>
        <v>20145346</v>
      </c>
      <c r="X21" s="24">
        <f t="shared" si="0"/>
        <v>20145346</v>
      </c>
      <c r="Y21" s="21">
        <f t="shared" si="1"/>
        <v>0</v>
      </c>
      <c r="Z21" s="21">
        <v>0</v>
      </c>
      <c r="AA21" s="21">
        <v>0</v>
      </c>
      <c r="AB21" s="24"/>
      <c r="AC21" s="24">
        <f t="shared" si="2"/>
        <v>20145346</v>
      </c>
      <c r="AD21" s="21">
        <f t="shared" si="3"/>
        <v>0</v>
      </c>
      <c r="AE21" s="24"/>
      <c r="AG21" s="24"/>
      <c r="AH21" s="24"/>
    </row>
    <row r="22" spans="1:34" s="21" customFormat="1" x14ac:dyDescent="0.2">
      <c r="A22" s="22">
        <v>6115</v>
      </c>
      <c r="B22" s="11">
        <v>6109</v>
      </c>
      <c r="C22" s="1" t="s">
        <v>112</v>
      </c>
      <c r="D22" s="23">
        <f>VLOOKUP($B22,Total!$A$4:$V$348,Total!C$1,0)</f>
        <v>148</v>
      </c>
      <c r="E22" s="23">
        <f>VLOOKUP($B22,Total!$A$4:$V$348,Total!D$1,0)</f>
        <v>11028368</v>
      </c>
      <c r="F22" s="23">
        <f>VLOOKUP($B22,Total!$A$4:$V$348,Total!E$1,0)</f>
        <v>150</v>
      </c>
      <c r="G22" s="23">
        <f>VLOOKUP($B22,Total!$A$4:$V$348,Total!F$1,0)</f>
        <v>7759050</v>
      </c>
      <c r="H22" s="23">
        <f>VLOOKUP($B22,Total!$A$4:$V$348,Total!G$1,0)</f>
        <v>61</v>
      </c>
      <c r="I22" s="23">
        <f>VLOOKUP($B22,Total!$A$4:$V$348,Total!H$1,0)</f>
        <v>4545476</v>
      </c>
      <c r="J22" s="23">
        <f>VLOOKUP($B22,Total!$A$4:$V$348,Total!I$1,0)</f>
        <v>41</v>
      </c>
      <c r="K22" s="23">
        <f>VLOOKUP($B22,Total!$A$4:$V$348,Total!J$1,0)</f>
        <v>2120807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25</v>
      </c>
      <c r="Q22" s="23">
        <f>VLOOKUP($B22,Total!$A$4:$V$348,Total!P$1,0)</f>
        <v>1862900</v>
      </c>
      <c r="R22" s="23">
        <f>VLOOKUP($B22,Total!$A$4:$V$348,Total!Q$1,0)</f>
        <v>9</v>
      </c>
      <c r="S22" s="23">
        <f>VLOOKUP($B22,Total!$A$4:$V$348,Total!R$1,0)</f>
        <v>465543</v>
      </c>
      <c r="T22" s="23">
        <f>VLOOKUP($B22,Total!$A$4:$V$348,Total!S$1,0)</f>
        <v>2</v>
      </c>
      <c r="U22" s="23">
        <f>VLOOKUP($B22,Total!$A$4:$V$348,Total!T$1,0)</f>
        <v>86079</v>
      </c>
      <c r="V22" s="23">
        <f>VLOOKUP($B22,Total!$A$4:$V$348,Total!U$1,0)</f>
        <v>436</v>
      </c>
      <c r="W22" s="23">
        <f>VLOOKUP($B22,Total!$A$4:$V$348,Total!V$1,0)</f>
        <v>27868223</v>
      </c>
      <c r="X22" s="24">
        <f t="shared" si="0"/>
        <v>27868223</v>
      </c>
      <c r="Y22" s="21">
        <f t="shared" si="1"/>
        <v>0</v>
      </c>
      <c r="Z22" s="21">
        <v>2</v>
      </c>
      <c r="AA22" s="21">
        <v>83734</v>
      </c>
      <c r="AB22" s="24"/>
      <c r="AC22" s="24">
        <f t="shared" si="2"/>
        <v>27868225</v>
      </c>
      <c r="AD22" s="21">
        <f t="shared" si="3"/>
        <v>83734</v>
      </c>
      <c r="AE22" s="24"/>
      <c r="AG22" s="24"/>
      <c r="AH22" s="24"/>
    </row>
    <row r="23" spans="1:34" s="21" customFormat="1" x14ac:dyDescent="0.2">
      <c r="A23" s="22">
        <v>6116</v>
      </c>
      <c r="B23" s="11">
        <v>6103</v>
      </c>
      <c r="C23" s="1" t="s">
        <v>113</v>
      </c>
      <c r="D23" s="23">
        <f>VLOOKUP($B23,Total!$A$4:$V$348,Total!C$1,0)</f>
        <v>65</v>
      </c>
      <c r="E23" s="23">
        <f>VLOOKUP($B23,Total!$A$4:$V$348,Total!D$1,0)</f>
        <v>4843540</v>
      </c>
      <c r="F23" s="23">
        <f>VLOOKUP($B23,Total!$A$4:$V$348,Total!E$1,0)</f>
        <v>77</v>
      </c>
      <c r="G23" s="23">
        <f>VLOOKUP($B23,Total!$A$4:$V$348,Total!F$1,0)</f>
        <v>3982979</v>
      </c>
      <c r="H23" s="23">
        <f>VLOOKUP($B23,Total!$A$4:$V$348,Total!G$1,0)</f>
        <v>0</v>
      </c>
      <c r="I23" s="23">
        <f>VLOOKUP($B23,Total!$A$4:$V$348,Total!H$1,0)</f>
        <v>0</v>
      </c>
      <c r="J23" s="23">
        <f>VLOOKUP($B23,Total!$A$4:$V$348,Total!I$1,0)</f>
        <v>0</v>
      </c>
      <c r="K23" s="23">
        <f>VLOOKUP($B23,Total!$A$4:$V$348,Total!J$1,0)</f>
        <v>0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11</v>
      </c>
      <c r="Q23" s="23">
        <f>VLOOKUP($B23,Total!$A$4:$V$348,Total!P$1,0)</f>
        <v>819676</v>
      </c>
      <c r="R23" s="23">
        <f>VLOOKUP($B23,Total!$A$4:$V$348,Total!Q$1,0)</f>
        <v>3</v>
      </c>
      <c r="S23" s="23">
        <f>VLOOKUP($B23,Total!$A$4:$V$348,Total!R$1,0)</f>
        <v>155181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156</v>
      </c>
      <c r="W23" s="23">
        <f>VLOOKUP($B23,Total!$A$4:$V$348,Total!V$1,0)</f>
        <v>9801376</v>
      </c>
      <c r="X23" s="24">
        <f t="shared" si="0"/>
        <v>9801376</v>
      </c>
      <c r="Y23" s="21">
        <f t="shared" si="1"/>
        <v>0</v>
      </c>
      <c r="AB23" s="24"/>
      <c r="AC23" s="24">
        <f t="shared" si="2"/>
        <v>9801376</v>
      </c>
      <c r="AD23" s="21">
        <f t="shared" si="3"/>
        <v>0</v>
      </c>
      <c r="AE23" s="24"/>
      <c r="AG23" s="24"/>
      <c r="AH23" s="24"/>
    </row>
    <row r="24" spans="1:34" s="21" customFormat="1" x14ac:dyDescent="0.2">
      <c r="A24" s="22">
        <v>6117</v>
      </c>
      <c r="B24" s="11">
        <v>6114</v>
      </c>
      <c r="C24" s="1" t="s">
        <v>114</v>
      </c>
      <c r="D24" s="23">
        <f>VLOOKUP($B24,Total!$A$4:$V$348,Total!C$1,0)</f>
        <v>167</v>
      </c>
      <c r="E24" s="23">
        <f>VLOOKUP($B24,Total!$A$4:$V$348,Total!D$1,0)</f>
        <v>12444172</v>
      </c>
      <c r="F24" s="23">
        <f>VLOOKUP($B24,Total!$A$4:$V$348,Total!E$1,0)</f>
        <v>123</v>
      </c>
      <c r="G24" s="23">
        <f>VLOOKUP($B24,Total!$A$4:$V$348,Total!F$1,0)</f>
        <v>6362421</v>
      </c>
      <c r="H24" s="23">
        <f>VLOOKUP($B24,Total!$A$4:$V$348,Total!G$1,0)</f>
        <v>68</v>
      </c>
      <c r="I24" s="23">
        <f>VLOOKUP($B24,Total!$A$4:$V$348,Total!H$1,0)</f>
        <v>5067088</v>
      </c>
      <c r="J24" s="23">
        <f>VLOOKUP($B24,Total!$A$4:$V$348,Total!I$1,0)</f>
        <v>19</v>
      </c>
      <c r="K24" s="23">
        <f>VLOOKUP($B24,Total!$A$4:$V$348,Total!J$1,0)</f>
        <v>982813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0</v>
      </c>
      <c r="Q24" s="23">
        <f>VLOOKUP($B24,Total!$A$4:$V$348,Total!P$1,0)</f>
        <v>0</v>
      </c>
      <c r="R24" s="23">
        <f>VLOOKUP($B24,Total!$A$4:$V$348,Total!Q$1,0)</f>
        <v>0</v>
      </c>
      <c r="S24" s="23">
        <f>VLOOKUP($B24,Total!$A$4:$V$348,Total!R$1,0)</f>
        <v>0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377</v>
      </c>
      <c r="W24" s="23">
        <f>VLOOKUP($B24,Total!$A$4:$V$348,Total!V$1,0)</f>
        <v>24856494</v>
      </c>
      <c r="X24" s="24">
        <f t="shared" si="0"/>
        <v>24856494</v>
      </c>
      <c r="Y24" s="21">
        <f t="shared" si="1"/>
        <v>0</v>
      </c>
      <c r="Z24" s="21">
        <v>0</v>
      </c>
      <c r="AA24" s="21">
        <v>0</v>
      </c>
      <c r="AB24" s="24"/>
      <c r="AC24" s="24">
        <f t="shared" si="2"/>
        <v>24856494</v>
      </c>
      <c r="AD24" s="21">
        <f t="shared" si="3"/>
        <v>0</v>
      </c>
      <c r="AE24" s="24"/>
      <c r="AG24" s="24"/>
      <c r="AH24" s="24"/>
    </row>
    <row r="25" spans="1:34" s="21" customFormat="1" x14ac:dyDescent="0.2">
      <c r="A25" s="22">
        <v>6201</v>
      </c>
      <c r="B25" s="11">
        <v>6301</v>
      </c>
      <c r="C25" s="1" t="s">
        <v>115</v>
      </c>
      <c r="D25" s="23">
        <f>VLOOKUP($B25,Total!$A$4:$V$348,Total!C$1,0)</f>
        <v>489</v>
      </c>
      <c r="E25" s="23">
        <f>VLOOKUP($B25,Total!$A$4:$V$348,Total!D$1,0)</f>
        <v>36438324</v>
      </c>
      <c r="F25" s="23">
        <f>VLOOKUP($B25,Total!$A$4:$V$348,Total!E$1,0)</f>
        <v>518</v>
      </c>
      <c r="G25" s="23">
        <f>VLOOKUP($B25,Total!$A$4:$V$348,Total!F$1,0)</f>
        <v>26794586</v>
      </c>
      <c r="H25" s="23">
        <f>VLOOKUP($B25,Total!$A$4:$V$348,Total!G$1,0)</f>
        <v>175</v>
      </c>
      <c r="I25" s="23">
        <f>VLOOKUP($B25,Total!$A$4:$V$348,Total!H$1,0)</f>
        <v>13040300</v>
      </c>
      <c r="J25" s="23">
        <f>VLOOKUP($B25,Total!$A$4:$V$348,Total!I$1,0)</f>
        <v>190</v>
      </c>
      <c r="K25" s="23">
        <f>VLOOKUP($B25,Total!$A$4:$V$348,Total!J$1,0)</f>
        <v>9828130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31</v>
      </c>
      <c r="Q25" s="23">
        <f>VLOOKUP($B25,Total!$A$4:$V$348,Total!P$1,0)</f>
        <v>2309996</v>
      </c>
      <c r="R25" s="23">
        <f>VLOOKUP($B25,Total!$A$4:$V$348,Total!Q$1,0)</f>
        <v>0</v>
      </c>
      <c r="S25" s="23">
        <f>VLOOKUP($B25,Total!$A$4:$V$348,Total!R$1,0)</f>
        <v>0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1403</v>
      </c>
      <c r="W25" s="23">
        <f>VLOOKUP($B25,Total!$A$4:$V$348,Total!V$1,0)</f>
        <v>88411336</v>
      </c>
      <c r="X25" s="24">
        <f t="shared" si="0"/>
        <v>88411336</v>
      </c>
      <c r="Y25" s="21">
        <f t="shared" si="1"/>
        <v>0</v>
      </c>
      <c r="Z25" s="21">
        <v>0</v>
      </c>
      <c r="AA25" s="21">
        <v>0</v>
      </c>
      <c r="AB25" s="24"/>
      <c r="AC25" s="24">
        <f t="shared" si="2"/>
        <v>88411336</v>
      </c>
      <c r="AD25" s="21">
        <f t="shared" si="3"/>
        <v>0</v>
      </c>
      <c r="AE25" s="24"/>
      <c r="AG25" s="24"/>
      <c r="AH25" s="24"/>
    </row>
    <row r="26" spans="1:34" s="21" customFormat="1" x14ac:dyDescent="0.2">
      <c r="A26" s="22">
        <v>6202</v>
      </c>
      <c r="B26" s="11">
        <v>6303</v>
      </c>
      <c r="C26" s="1" t="s">
        <v>116</v>
      </c>
      <c r="D26" s="23">
        <f>VLOOKUP($B26,Total!$A$4:$V$348,Total!C$1,0)</f>
        <v>461</v>
      </c>
      <c r="E26" s="23">
        <f>VLOOKUP($B26,Total!$A$4:$V$348,Total!D$1,0)</f>
        <v>34351876</v>
      </c>
      <c r="F26" s="23">
        <f>VLOOKUP($B26,Total!$A$4:$V$348,Total!E$1,0)</f>
        <v>373</v>
      </c>
      <c r="G26" s="23">
        <f>VLOOKUP($B26,Total!$A$4:$V$348,Total!F$1,0)</f>
        <v>19294171</v>
      </c>
      <c r="H26" s="23">
        <f>VLOOKUP($B26,Total!$A$4:$V$348,Total!G$1,0)</f>
        <v>57</v>
      </c>
      <c r="I26" s="23">
        <f>VLOOKUP($B26,Total!$A$4:$V$348,Total!H$1,0)</f>
        <v>4247412</v>
      </c>
      <c r="J26" s="23">
        <f>VLOOKUP($B26,Total!$A$4:$V$348,Total!I$1,0)</f>
        <v>32</v>
      </c>
      <c r="K26" s="23">
        <f>VLOOKUP($B26,Total!$A$4:$V$348,Total!J$1,0)</f>
        <v>1655264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0</v>
      </c>
      <c r="Q26" s="23">
        <f>VLOOKUP($B26,Total!$A$4:$V$348,Total!P$1,0)</f>
        <v>0</v>
      </c>
      <c r="R26" s="23">
        <f>VLOOKUP($B26,Total!$A$4:$V$348,Total!Q$1,0)</f>
        <v>0</v>
      </c>
      <c r="S26" s="23">
        <f>VLOOKUP($B26,Total!$A$4:$V$348,Total!R$1,0)</f>
        <v>0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923</v>
      </c>
      <c r="W26" s="23">
        <f>VLOOKUP($B26,Total!$A$4:$V$348,Total!V$1,0)</f>
        <v>59548723</v>
      </c>
      <c r="X26" s="24">
        <f t="shared" si="0"/>
        <v>59548723</v>
      </c>
      <c r="Y26" s="21">
        <f t="shared" si="1"/>
        <v>0</v>
      </c>
      <c r="Z26" s="21">
        <v>0</v>
      </c>
      <c r="AA26" s="21">
        <v>0</v>
      </c>
      <c r="AB26" s="24"/>
      <c r="AC26" s="24">
        <f t="shared" si="2"/>
        <v>59548723</v>
      </c>
      <c r="AD26" s="21">
        <f t="shared" si="3"/>
        <v>0</v>
      </c>
      <c r="AE26" s="24"/>
      <c r="AG26" s="24"/>
      <c r="AH26" s="24"/>
    </row>
    <row r="27" spans="1:34" s="21" customFormat="1" x14ac:dyDescent="0.2">
      <c r="A27" s="22">
        <v>6203</v>
      </c>
      <c r="B27" s="11">
        <v>6305</v>
      </c>
      <c r="C27" s="1" t="s">
        <v>117</v>
      </c>
      <c r="D27" s="23">
        <f>VLOOKUP($B27,Total!$A$4:$V$348,Total!C$1,0)</f>
        <v>146</v>
      </c>
      <c r="E27" s="23">
        <f>VLOOKUP($B27,Total!$A$4:$V$348,Total!D$1,0)</f>
        <v>10879336</v>
      </c>
      <c r="F27" s="23">
        <f>VLOOKUP($B27,Total!$A$4:$V$348,Total!E$1,0)</f>
        <v>149</v>
      </c>
      <c r="G27" s="23">
        <f>VLOOKUP($B27,Total!$A$4:$V$348,Total!F$1,0)</f>
        <v>7707323</v>
      </c>
      <c r="H27" s="23">
        <f>VLOOKUP($B27,Total!$A$4:$V$348,Total!G$1,0)</f>
        <v>0</v>
      </c>
      <c r="I27" s="23">
        <f>VLOOKUP($B27,Total!$A$4:$V$348,Total!H$1,0)</f>
        <v>0</v>
      </c>
      <c r="J27" s="23">
        <f>VLOOKUP($B27,Total!$A$4:$V$348,Total!I$1,0)</f>
        <v>0</v>
      </c>
      <c r="K27" s="23">
        <f>VLOOKUP($B27,Total!$A$4:$V$348,Total!J$1,0)</f>
        <v>0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0</v>
      </c>
      <c r="Q27" s="23">
        <f>VLOOKUP($B27,Total!$A$4:$V$348,Total!P$1,0)</f>
        <v>0</v>
      </c>
      <c r="R27" s="23">
        <f>VLOOKUP($B27,Total!$A$4:$V$348,Total!Q$1,0)</f>
        <v>0</v>
      </c>
      <c r="S27" s="23">
        <f>VLOOKUP($B27,Total!$A$4:$V$348,Total!R$1,0)</f>
        <v>0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295</v>
      </c>
      <c r="W27" s="23">
        <f>VLOOKUP($B27,Total!$A$4:$V$348,Total!V$1,0)</f>
        <v>18586659</v>
      </c>
      <c r="X27" s="24">
        <f t="shared" si="0"/>
        <v>18586659</v>
      </c>
      <c r="Y27" s="21">
        <f t="shared" si="1"/>
        <v>0</v>
      </c>
      <c r="Z27" s="21">
        <v>0</v>
      </c>
      <c r="AA27" s="21">
        <v>0</v>
      </c>
      <c r="AB27" s="24"/>
      <c r="AC27" s="24">
        <f t="shared" si="2"/>
        <v>18586659</v>
      </c>
      <c r="AD27" s="21">
        <f t="shared" si="3"/>
        <v>0</v>
      </c>
      <c r="AE27" s="24"/>
      <c r="AG27" s="24"/>
      <c r="AH27" s="24"/>
    </row>
    <row r="28" spans="1:34" s="21" customFormat="1" x14ac:dyDescent="0.2">
      <c r="A28" s="22">
        <v>6204</v>
      </c>
      <c r="B28" s="11">
        <v>6308</v>
      </c>
      <c r="C28" s="1" t="s">
        <v>118</v>
      </c>
      <c r="D28" s="23">
        <f>VLOOKUP($B28,Total!$A$4:$V$348,Total!C$1,0)</f>
        <v>100</v>
      </c>
      <c r="E28" s="23">
        <f>VLOOKUP($B28,Total!$A$4:$V$348,Total!D$1,0)</f>
        <v>7451600</v>
      </c>
      <c r="F28" s="23">
        <f>VLOOKUP($B28,Total!$A$4:$V$348,Total!E$1,0)</f>
        <v>101</v>
      </c>
      <c r="G28" s="23">
        <f>VLOOKUP($B28,Total!$A$4:$V$348,Total!F$1,0)</f>
        <v>5224427</v>
      </c>
      <c r="H28" s="23">
        <f>VLOOKUP($B28,Total!$A$4:$V$348,Total!G$1,0)</f>
        <v>49</v>
      </c>
      <c r="I28" s="23">
        <f>VLOOKUP($B28,Total!$A$4:$V$348,Total!H$1,0)</f>
        <v>3651284</v>
      </c>
      <c r="J28" s="23">
        <f>VLOOKUP($B28,Total!$A$4:$V$348,Total!I$1,0)</f>
        <v>23</v>
      </c>
      <c r="K28" s="23">
        <f>VLOOKUP($B28,Total!$A$4:$V$348,Total!J$1,0)</f>
        <v>1189721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14</v>
      </c>
      <c r="Q28" s="23">
        <f>VLOOKUP($B28,Total!$A$4:$V$348,Total!P$1,0)</f>
        <v>1043224</v>
      </c>
      <c r="R28" s="23">
        <f>VLOOKUP($B28,Total!$A$4:$V$348,Total!Q$1,0)</f>
        <v>4</v>
      </c>
      <c r="S28" s="23">
        <f>VLOOKUP($B28,Total!$A$4:$V$348,Total!R$1,0)</f>
        <v>206908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291</v>
      </c>
      <c r="W28" s="23">
        <f>VLOOKUP($B28,Total!$A$4:$V$348,Total!V$1,0)</f>
        <v>18767164</v>
      </c>
      <c r="X28" s="24">
        <f t="shared" si="0"/>
        <v>18767164</v>
      </c>
      <c r="Y28" s="21">
        <f t="shared" si="1"/>
        <v>0</v>
      </c>
      <c r="Z28" s="21">
        <v>0</v>
      </c>
      <c r="AA28" s="21">
        <v>0</v>
      </c>
      <c r="AB28" s="24"/>
      <c r="AC28" s="24">
        <f t="shared" si="2"/>
        <v>18767164</v>
      </c>
      <c r="AD28" s="21">
        <f t="shared" si="3"/>
        <v>0</v>
      </c>
      <c r="AE28" s="24"/>
      <c r="AG28" s="24"/>
      <c r="AH28" s="24"/>
    </row>
    <row r="29" spans="1:34" s="21" customFormat="1" x14ac:dyDescent="0.2">
      <c r="A29" s="22">
        <v>6205</v>
      </c>
      <c r="B29" s="11">
        <v>6310</v>
      </c>
      <c r="C29" s="1" t="s">
        <v>119</v>
      </c>
      <c r="D29" s="23">
        <f>VLOOKUP($B29,Total!$A$4:$V$348,Total!C$1,0)</f>
        <v>393</v>
      </c>
      <c r="E29" s="23">
        <f>VLOOKUP($B29,Total!$A$4:$V$348,Total!D$1,0)</f>
        <v>29284788</v>
      </c>
      <c r="F29" s="23">
        <f>VLOOKUP($B29,Total!$A$4:$V$348,Total!E$1,0)</f>
        <v>391</v>
      </c>
      <c r="G29" s="23">
        <f>VLOOKUP($B29,Total!$A$4:$V$348,Total!F$1,0)</f>
        <v>20225257</v>
      </c>
      <c r="H29" s="23">
        <f>VLOOKUP($B29,Total!$A$4:$V$348,Total!G$1,0)</f>
        <v>222</v>
      </c>
      <c r="I29" s="23">
        <f>VLOOKUP($B29,Total!$A$4:$V$348,Total!H$1,0)</f>
        <v>16542552</v>
      </c>
      <c r="J29" s="23">
        <f>VLOOKUP($B29,Total!$A$4:$V$348,Total!I$1,0)</f>
        <v>105</v>
      </c>
      <c r="K29" s="23">
        <f>VLOOKUP($B29,Total!$A$4:$V$348,Total!J$1,0)</f>
        <v>5431335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55</v>
      </c>
      <c r="Q29" s="23">
        <f>VLOOKUP($B29,Total!$A$4:$V$348,Total!P$1,0)</f>
        <v>4098380</v>
      </c>
      <c r="R29" s="23">
        <f>VLOOKUP($B29,Total!$A$4:$V$348,Total!Q$1,0)</f>
        <v>13</v>
      </c>
      <c r="S29" s="23">
        <f>VLOOKUP($B29,Total!$A$4:$V$348,Total!R$1,0)</f>
        <v>672451</v>
      </c>
      <c r="T29" s="23">
        <f>VLOOKUP($B29,Total!$A$4:$V$348,Total!S$1,0)</f>
        <v>0</v>
      </c>
      <c r="U29" s="23">
        <f>VLOOKUP($B29,Total!$A$4:$V$348,Total!T$1,0)</f>
        <v>0</v>
      </c>
      <c r="V29" s="23">
        <f>VLOOKUP($B29,Total!$A$4:$V$348,Total!U$1,0)</f>
        <v>1179</v>
      </c>
      <c r="W29" s="23">
        <f>VLOOKUP($B29,Total!$A$4:$V$348,Total!V$1,0)</f>
        <v>76254763</v>
      </c>
      <c r="X29" s="24">
        <f t="shared" si="0"/>
        <v>76254763</v>
      </c>
      <c r="Y29" s="21">
        <f t="shared" si="1"/>
        <v>0</v>
      </c>
      <c r="Z29" s="21">
        <v>0</v>
      </c>
      <c r="AA29" s="21">
        <v>0</v>
      </c>
      <c r="AB29" s="24"/>
      <c r="AC29" s="24">
        <f t="shared" si="2"/>
        <v>76254763</v>
      </c>
      <c r="AD29" s="21">
        <f t="shared" si="3"/>
        <v>0</v>
      </c>
      <c r="AE29" s="24"/>
      <c r="AG29" s="24"/>
      <c r="AH29" s="24"/>
    </row>
    <row r="30" spans="1:34" s="21" customFormat="1" x14ac:dyDescent="0.2">
      <c r="A30" s="22">
        <v>6206</v>
      </c>
      <c r="B30" s="11">
        <v>6304</v>
      </c>
      <c r="C30" s="1" t="s">
        <v>120</v>
      </c>
      <c r="D30" s="23">
        <f>VLOOKUP($B30,Total!$A$4:$V$348,Total!C$1,0)</f>
        <v>119</v>
      </c>
      <c r="E30" s="23">
        <f>VLOOKUP($B30,Total!$A$4:$V$348,Total!D$1,0)</f>
        <v>8867404</v>
      </c>
      <c r="F30" s="23">
        <f>VLOOKUP($B30,Total!$A$4:$V$348,Total!E$1,0)</f>
        <v>84</v>
      </c>
      <c r="G30" s="23">
        <f>VLOOKUP($B30,Total!$A$4:$V$348,Total!F$1,0)</f>
        <v>4345068</v>
      </c>
      <c r="H30" s="23">
        <f>VLOOKUP($B30,Total!$A$4:$V$348,Total!G$1,0)</f>
        <v>17</v>
      </c>
      <c r="I30" s="23">
        <f>VLOOKUP($B30,Total!$A$4:$V$348,Total!H$1,0)</f>
        <v>1266772</v>
      </c>
      <c r="J30" s="23">
        <f>VLOOKUP($B30,Total!$A$4:$V$348,Total!I$1,0)</f>
        <v>12</v>
      </c>
      <c r="K30" s="23">
        <f>VLOOKUP($B30,Total!$A$4:$V$348,Total!J$1,0)</f>
        <v>620724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0</v>
      </c>
      <c r="Q30" s="23">
        <f>VLOOKUP($B30,Total!$A$4:$V$348,Total!P$1,0)</f>
        <v>0</v>
      </c>
      <c r="R30" s="23">
        <f>VLOOKUP($B30,Total!$A$4:$V$348,Total!Q$1,0)</f>
        <v>0</v>
      </c>
      <c r="S30" s="23">
        <f>VLOOKUP($B30,Total!$A$4:$V$348,Total!R$1,0)</f>
        <v>0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232</v>
      </c>
      <c r="W30" s="23">
        <f>VLOOKUP($B30,Total!$A$4:$V$348,Total!V$1,0)</f>
        <v>15099968</v>
      </c>
      <c r="X30" s="24">
        <f t="shared" si="0"/>
        <v>15099968</v>
      </c>
      <c r="Y30" s="21">
        <f t="shared" si="1"/>
        <v>0</v>
      </c>
      <c r="Z30" s="21">
        <v>0</v>
      </c>
      <c r="AA30" s="21">
        <v>0</v>
      </c>
      <c r="AB30" s="24"/>
      <c r="AC30" s="24">
        <f t="shared" si="2"/>
        <v>15099968</v>
      </c>
      <c r="AD30" s="21">
        <f t="shared" si="3"/>
        <v>0</v>
      </c>
      <c r="AE30" s="24"/>
      <c r="AG30" s="24"/>
      <c r="AH30" s="24"/>
    </row>
    <row r="31" spans="1:34" s="21" customFormat="1" x14ac:dyDescent="0.2">
      <c r="A31" s="22">
        <v>6207</v>
      </c>
      <c r="B31" s="11">
        <v>6306</v>
      </c>
      <c r="C31" s="1" t="s">
        <v>121</v>
      </c>
      <c r="D31" s="23">
        <f>VLOOKUP($B31,Total!$A$4:$V$348,Total!C$1,0)</f>
        <v>110</v>
      </c>
      <c r="E31" s="23">
        <f>VLOOKUP($B31,Total!$A$4:$V$348,Total!D$1,0)</f>
        <v>8196760</v>
      </c>
      <c r="F31" s="23">
        <f>VLOOKUP($B31,Total!$A$4:$V$348,Total!E$1,0)</f>
        <v>113</v>
      </c>
      <c r="G31" s="23">
        <f>VLOOKUP($B31,Total!$A$4:$V$348,Total!F$1,0)</f>
        <v>5845151</v>
      </c>
      <c r="H31" s="23">
        <f>VLOOKUP($B31,Total!$A$4:$V$348,Total!G$1,0)</f>
        <v>52</v>
      </c>
      <c r="I31" s="23">
        <f>VLOOKUP($B31,Total!$A$4:$V$348,Total!H$1,0)</f>
        <v>3874832</v>
      </c>
      <c r="J31" s="23">
        <f>VLOOKUP($B31,Total!$A$4:$V$348,Total!I$1,0)</f>
        <v>31</v>
      </c>
      <c r="K31" s="23">
        <f>VLOOKUP($B31,Total!$A$4:$V$348,Total!J$1,0)</f>
        <v>1603537</v>
      </c>
      <c r="L31" s="23">
        <f>VLOOKUP($B31,Total!$A$4:$V$348,Total!K$1,0)</f>
        <v>0</v>
      </c>
      <c r="M31" s="23">
        <f>VLOOKUP($B31,Total!$A$4:$V$348,Total!L$1,0)</f>
        <v>0</v>
      </c>
      <c r="N31" s="23">
        <f>VLOOKUP($B31,Total!$A$4:$V$348,Total!M$1,0)</f>
        <v>0</v>
      </c>
      <c r="O31" s="23">
        <f>VLOOKUP($B31,Total!$A$4:$V$348,Total!N$1,0)</f>
        <v>0</v>
      </c>
      <c r="P31" s="23">
        <f>VLOOKUP($B31,Total!$A$4:$V$348,Total!O$1,0)</f>
        <v>10</v>
      </c>
      <c r="Q31" s="23">
        <f>VLOOKUP($B31,Total!$A$4:$V$348,Total!P$1,0)</f>
        <v>745160</v>
      </c>
      <c r="R31" s="23">
        <f>VLOOKUP($B31,Total!$A$4:$V$348,Total!Q$1,0)</f>
        <v>3</v>
      </c>
      <c r="S31" s="23">
        <f>VLOOKUP($B31,Total!$A$4:$V$348,Total!R$1,0)</f>
        <v>155181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319</v>
      </c>
      <c r="W31" s="23">
        <f>VLOOKUP($B31,Total!$A$4:$V$348,Total!V$1,0)</f>
        <v>20420621</v>
      </c>
      <c r="X31" s="24">
        <f t="shared" si="0"/>
        <v>20420621</v>
      </c>
      <c r="Y31" s="21">
        <f t="shared" si="1"/>
        <v>0</v>
      </c>
      <c r="Z31" s="21">
        <v>0</v>
      </c>
      <c r="AA31" s="21">
        <v>0</v>
      </c>
      <c r="AB31" s="24"/>
      <c r="AC31" s="24">
        <f t="shared" si="2"/>
        <v>20420621</v>
      </c>
      <c r="AD31" s="21">
        <f t="shared" si="3"/>
        <v>0</v>
      </c>
      <c r="AE31" s="24"/>
      <c r="AG31" s="24"/>
      <c r="AH31" s="24"/>
    </row>
    <row r="32" spans="1:34" s="21" customFormat="1" x14ac:dyDescent="0.2">
      <c r="A32" s="22">
        <v>6208</v>
      </c>
      <c r="B32" s="11">
        <v>6307</v>
      </c>
      <c r="C32" s="1" t="s">
        <v>122</v>
      </c>
      <c r="D32" s="23">
        <f>VLOOKUP($B32,Total!$A$4:$V$348,Total!C$1,0)</f>
        <v>147</v>
      </c>
      <c r="E32" s="23">
        <f>VLOOKUP($B32,Total!$A$4:$V$348,Total!D$1,0)</f>
        <v>10953852</v>
      </c>
      <c r="F32" s="23">
        <f>VLOOKUP($B32,Total!$A$4:$V$348,Total!E$1,0)</f>
        <v>135</v>
      </c>
      <c r="G32" s="23">
        <f>VLOOKUP($B32,Total!$A$4:$V$348,Total!F$1,0)</f>
        <v>6983145</v>
      </c>
      <c r="H32" s="23">
        <f>VLOOKUP($B32,Total!$A$4:$V$348,Total!G$1,0)</f>
        <v>78</v>
      </c>
      <c r="I32" s="23">
        <f>VLOOKUP($B32,Total!$A$4:$V$348,Total!H$1,0)</f>
        <v>5812248</v>
      </c>
      <c r="J32" s="23">
        <f>VLOOKUP($B32,Total!$A$4:$V$348,Total!I$1,0)</f>
        <v>28</v>
      </c>
      <c r="K32" s="23">
        <f>VLOOKUP($B32,Total!$A$4:$V$348,Total!J$1,0)</f>
        <v>1448356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31</v>
      </c>
      <c r="Q32" s="23">
        <f>VLOOKUP($B32,Total!$A$4:$V$348,Total!P$1,0)</f>
        <v>2309996</v>
      </c>
      <c r="R32" s="23">
        <f>VLOOKUP($B32,Total!$A$4:$V$348,Total!Q$1,0)</f>
        <v>8</v>
      </c>
      <c r="S32" s="23">
        <f>VLOOKUP($B32,Total!$A$4:$V$348,Total!R$1,0)</f>
        <v>413816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427</v>
      </c>
      <c r="W32" s="23">
        <f>VLOOKUP($B32,Total!$A$4:$V$348,Total!V$1,0)</f>
        <v>27921413</v>
      </c>
      <c r="X32" s="24">
        <f t="shared" si="0"/>
        <v>27921413</v>
      </c>
      <c r="Y32" s="21">
        <f t="shared" si="1"/>
        <v>0</v>
      </c>
      <c r="Z32" s="21">
        <v>0</v>
      </c>
      <c r="AA32" s="21">
        <v>0</v>
      </c>
      <c r="AB32" s="24"/>
      <c r="AC32" s="24">
        <f t="shared" si="2"/>
        <v>27921413</v>
      </c>
      <c r="AD32" s="21">
        <f t="shared" si="3"/>
        <v>0</v>
      </c>
      <c r="AE32" s="24"/>
      <c r="AG32" s="24"/>
      <c r="AH32" s="24"/>
    </row>
    <row r="33" spans="1:34" s="21" customFormat="1" x14ac:dyDescent="0.2">
      <c r="A33" s="22">
        <v>6209</v>
      </c>
      <c r="B33" s="11">
        <v>6302</v>
      </c>
      <c r="C33" s="1" t="s">
        <v>123</v>
      </c>
      <c r="D33" s="23">
        <f>VLOOKUP($B33,Total!$A$4:$V$348,Total!C$1,0)</f>
        <v>215</v>
      </c>
      <c r="E33" s="23">
        <f>VLOOKUP($B33,Total!$A$4:$V$348,Total!D$1,0)</f>
        <v>16020940</v>
      </c>
      <c r="F33" s="23">
        <f>VLOOKUP($B33,Total!$A$4:$V$348,Total!E$1,0)</f>
        <v>198</v>
      </c>
      <c r="G33" s="23">
        <f>VLOOKUP($B33,Total!$A$4:$V$348,Total!F$1,0)</f>
        <v>10241946</v>
      </c>
      <c r="H33" s="23">
        <f>VLOOKUP($B33,Total!$A$4:$V$348,Total!G$1,0)</f>
        <v>69</v>
      </c>
      <c r="I33" s="23">
        <f>VLOOKUP($B33,Total!$A$4:$V$348,Total!H$1,0)</f>
        <v>5141604</v>
      </c>
      <c r="J33" s="23">
        <f>VLOOKUP($B33,Total!$A$4:$V$348,Total!I$1,0)</f>
        <v>18</v>
      </c>
      <c r="K33" s="23">
        <f>VLOOKUP($B33,Total!$A$4:$V$348,Total!J$1,0)</f>
        <v>931086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21</v>
      </c>
      <c r="Q33" s="23">
        <f>VLOOKUP($B33,Total!$A$4:$V$348,Total!P$1,0)</f>
        <v>1564836</v>
      </c>
      <c r="R33" s="23">
        <f>VLOOKUP($B33,Total!$A$4:$V$348,Total!Q$1,0)</f>
        <v>7</v>
      </c>
      <c r="S33" s="23">
        <f>VLOOKUP($B33,Total!$A$4:$V$348,Total!R$1,0)</f>
        <v>362089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528</v>
      </c>
      <c r="W33" s="23">
        <f>VLOOKUP($B33,Total!$A$4:$V$348,Total!V$1,0)</f>
        <v>34262501</v>
      </c>
      <c r="X33" s="24">
        <f t="shared" si="0"/>
        <v>34262501</v>
      </c>
      <c r="Y33" s="21">
        <f t="shared" si="1"/>
        <v>0</v>
      </c>
      <c r="Z33" s="21">
        <v>0</v>
      </c>
      <c r="AA33" s="21">
        <v>0</v>
      </c>
      <c r="AB33" s="24"/>
      <c r="AC33" s="24">
        <f t="shared" si="2"/>
        <v>34262501</v>
      </c>
      <c r="AD33" s="21">
        <f t="shared" si="3"/>
        <v>0</v>
      </c>
      <c r="AE33" s="24"/>
      <c r="AG33" s="24"/>
      <c r="AH33" s="24"/>
    </row>
    <row r="34" spans="1:34" s="21" customFormat="1" x14ac:dyDescent="0.2">
      <c r="A34" s="22">
        <v>6214</v>
      </c>
      <c r="B34" s="11">
        <v>6309</v>
      </c>
      <c r="C34" s="1" t="s">
        <v>124</v>
      </c>
      <c r="D34" s="23">
        <f>VLOOKUP($B34,Total!$A$4:$V$348,Total!C$1,0)</f>
        <v>36</v>
      </c>
      <c r="E34" s="23">
        <f>VLOOKUP($B34,Total!$A$4:$V$348,Total!D$1,0)</f>
        <v>2682576</v>
      </c>
      <c r="F34" s="23">
        <f>VLOOKUP($B34,Total!$A$4:$V$348,Total!E$1,0)</f>
        <v>28</v>
      </c>
      <c r="G34" s="23">
        <f>VLOOKUP($B34,Total!$A$4:$V$348,Total!F$1,0)</f>
        <v>1448356</v>
      </c>
      <c r="H34" s="23">
        <f>VLOOKUP($B34,Total!$A$4:$V$348,Total!G$1,0)</f>
        <v>26</v>
      </c>
      <c r="I34" s="23">
        <f>VLOOKUP($B34,Total!$A$4:$V$348,Total!H$1,0)</f>
        <v>1937416</v>
      </c>
      <c r="J34" s="23">
        <f>VLOOKUP($B34,Total!$A$4:$V$348,Total!I$1,0)</f>
        <v>14</v>
      </c>
      <c r="K34" s="23">
        <f>VLOOKUP($B34,Total!$A$4:$V$348,Total!J$1,0)</f>
        <v>724178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0</v>
      </c>
      <c r="Q34" s="23">
        <f>VLOOKUP($B34,Total!$A$4:$V$348,Total!P$1,0)</f>
        <v>0</v>
      </c>
      <c r="R34" s="23">
        <f>VLOOKUP($B34,Total!$A$4:$V$348,Total!Q$1,0)</f>
        <v>0</v>
      </c>
      <c r="S34" s="23">
        <f>VLOOKUP($B34,Total!$A$4:$V$348,Total!R$1,0)</f>
        <v>0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104</v>
      </c>
      <c r="W34" s="23">
        <f>VLOOKUP($B34,Total!$A$4:$V$348,Total!V$1,0)</f>
        <v>6792526</v>
      </c>
      <c r="X34" s="24">
        <f t="shared" si="0"/>
        <v>6792526</v>
      </c>
      <c r="Y34" s="21">
        <f t="shared" si="1"/>
        <v>0</v>
      </c>
      <c r="Z34" s="21">
        <v>0</v>
      </c>
      <c r="AA34" s="21">
        <v>0</v>
      </c>
      <c r="AB34" s="24"/>
      <c r="AC34" s="24">
        <f t="shared" si="2"/>
        <v>6792526</v>
      </c>
      <c r="AD34" s="21">
        <f t="shared" si="3"/>
        <v>0</v>
      </c>
      <c r="AE34" s="24"/>
      <c r="AG34" s="24"/>
      <c r="AH34" s="24"/>
    </row>
    <row r="35" spans="1:34" s="21" customFormat="1" x14ac:dyDescent="0.2">
      <c r="A35" s="22">
        <v>6301</v>
      </c>
      <c r="B35" s="11">
        <v>6201</v>
      </c>
      <c r="C35" s="1" t="s">
        <v>125</v>
      </c>
      <c r="D35" s="23">
        <f>VLOOKUP($B35,Total!$A$4:$V$348,Total!C$1,0)</f>
        <v>243</v>
      </c>
      <c r="E35" s="23">
        <f>VLOOKUP($B35,Total!$A$4:$V$348,Total!D$1,0)</f>
        <v>18107388</v>
      </c>
      <c r="F35" s="23">
        <f>VLOOKUP($B35,Total!$A$4:$V$348,Total!E$1,0)</f>
        <v>169</v>
      </c>
      <c r="G35" s="23">
        <f>VLOOKUP($B35,Total!$A$4:$V$348,Total!F$1,0)</f>
        <v>8741863</v>
      </c>
      <c r="H35" s="23">
        <f>VLOOKUP($B35,Total!$A$4:$V$348,Total!G$1,0)</f>
        <v>24</v>
      </c>
      <c r="I35" s="23">
        <f>VLOOKUP($B35,Total!$A$4:$V$348,Total!H$1,0)</f>
        <v>1788384</v>
      </c>
      <c r="J35" s="23">
        <f>VLOOKUP($B35,Total!$A$4:$V$348,Total!I$1,0)</f>
        <v>15</v>
      </c>
      <c r="K35" s="23">
        <f>VLOOKUP($B35,Total!$A$4:$V$348,Total!J$1,0)</f>
        <v>775905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16</v>
      </c>
      <c r="Q35" s="23">
        <f>VLOOKUP($B35,Total!$A$4:$V$348,Total!P$1,0)</f>
        <v>1192256</v>
      </c>
      <c r="R35" s="23">
        <f>VLOOKUP($B35,Total!$A$4:$V$348,Total!Q$1,0)</f>
        <v>3</v>
      </c>
      <c r="S35" s="23">
        <f>VLOOKUP($B35,Total!$A$4:$V$348,Total!R$1,0)</f>
        <v>155181</v>
      </c>
      <c r="T35" s="23">
        <f>VLOOKUP($B35,Total!$A$4:$V$348,Total!S$1,0)</f>
        <v>2</v>
      </c>
      <c r="U35" s="23">
        <f>VLOOKUP($B35,Total!$A$4:$V$348,Total!T$1,0)</f>
        <v>108868</v>
      </c>
      <c r="V35" s="23">
        <f>VLOOKUP($B35,Total!$A$4:$V$348,Total!U$1,0)</f>
        <v>472</v>
      </c>
      <c r="W35" s="23">
        <f>VLOOKUP($B35,Total!$A$4:$V$348,Total!V$1,0)</f>
        <v>30869845</v>
      </c>
      <c r="X35" s="24">
        <f t="shared" si="0"/>
        <v>30869845</v>
      </c>
      <c r="Y35" s="21">
        <f t="shared" si="1"/>
        <v>0</v>
      </c>
      <c r="Z35" s="21">
        <v>2</v>
      </c>
      <c r="AA35" s="21">
        <v>105902</v>
      </c>
      <c r="AB35" s="24"/>
      <c r="AC35" s="24">
        <f t="shared" si="2"/>
        <v>30869847</v>
      </c>
      <c r="AD35" s="21">
        <f t="shared" si="3"/>
        <v>105902</v>
      </c>
      <c r="AE35" s="24"/>
      <c r="AG35" s="24"/>
      <c r="AH35" s="24"/>
    </row>
    <row r="36" spans="1:34" s="21" customFormat="1" x14ac:dyDescent="0.2">
      <c r="A36" s="22">
        <v>6302</v>
      </c>
      <c r="B36" s="11">
        <v>6205</v>
      </c>
      <c r="C36" s="1" t="s">
        <v>126</v>
      </c>
      <c r="D36" s="23">
        <f>VLOOKUP($B36,Total!$A$4:$V$348,Total!C$1,0)</f>
        <v>124</v>
      </c>
      <c r="E36" s="23">
        <f>VLOOKUP($B36,Total!$A$4:$V$348,Total!D$1,0)</f>
        <v>9239984</v>
      </c>
      <c r="F36" s="23">
        <f>VLOOKUP($B36,Total!$A$4:$V$348,Total!E$1,0)</f>
        <v>97</v>
      </c>
      <c r="G36" s="23">
        <f>VLOOKUP($B36,Total!$A$4:$V$348,Total!F$1,0)</f>
        <v>5017519</v>
      </c>
      <c r="H36" s="23">
        <f>VLOOKUP($B36,Total!$A$4:$V$348,Total!G$1,0)</f>
        <v>86</v>
      </c>
      <c r="I36" s="23">
        <f>VLOOKUP($B36,Total!$A$4:$V$348,Total!H$1,0)</f>
        <v>6408376</v>
      </c>
      <c r="J36" s="23">
        <f>VLOOKUP($B36,Total!$A$4:$V$348,Total!I$1,0)</f>
        <v>19</v>
      </c>
      <c r="K36" s="23">
        <f>VLOOKUP($B36,Total!$A$4:$V$348,Total!J$1,0)</f>
        <v>982813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0</v>
      </c>
      <c r="Q36" s="23">
        <f>VLOOKUP($B36,Total!$A$4:$V$348,Total!P$1,0)</f>
        <v>0</v>
      </c>
      <c r="R36" s="23">
        <f>VLOOKUP($B36,Total!$A$4:$V$348,Total!Q$1,0)</f>
        <v>0</v>
      </c>
      <c r="S36" s="23">
        <f>VLOOKUP($B36,Total!$A$4:$V$348,Total!R$1,0)</f>
        <v>0</v>
      </c>
      <c r="T36" s="23">
        <f>VLOOKUP($B36,Total!$A$4:$V$348,Total!S$1,0)</f>
        <v>0</v>
      </c>
      <c r="U36" s="23">
        <f>VLOOKUP($B36,Total!$A$4:$V$348,Total!T$1,0)</f>
        <v>0</v>
      </c>
      <c r="V36" s="23">
        <f>VLOOKUP($B36,Total!$A$4:$V$348,Total!U$1,0)</f>
        <v>326</v>
      </c>
      <c r="W36" s="23">
        <f>VLOOKUP($B36,Total!$A$4:$V$348,Total!V$1,0)</f>
        <v>21648692</v>
      </c>
      <c r="X36" s="24">
        <f t="shared" si="0"/>
        <v>21648692</v>
      </c>
      <c r="Y36" s="21">
        <f t="shared" si="1"/>
        <v>0</v>
      </c>
      <c r="Z36" s="21">
        <v>0</v>
      </c>
      <c r="AA36" s="21">
        <v>0</v>
      </c>
      <c r="AB36" s="24"/>
      <c r="AC36" s="24">
        <f t="shared" si="2"/>
        <v>21648692</v>
      </c>
      <c r="AD36" s="21">
        <f t="shared" si="3"/>
        <v>0</v>
      </c>
      <c r="AE36" s="24"/>
      <c r="AG36" s="24"/>
      <c r="AH36" s="24"/>
    </row>
    <row r="37" spans="1:34" s="21" customFormat="1" x14ac:dyDescent="0.2">
      <c r="A37" s="22">
        <v>6303</v>
      </c>
      <c r="B37" s="11">
        <v>6203</v>
      </c>
      <c r="C37" s="1" t="s">
        <v>127</v>
      </c>
      <c r="D37" s="23">
        <f>VLOOKUP($B37,Total!$A$4:$V$348,Total!C$1,0)</f>
        <v>84</v>
      </c>
      <c r="E37" s="23">
        <f>VLOOKUP($B37,Total!$A$4:$V$348,Total!D$1,0)</f>
        <v>6259344</v>
      </c>
      <c r="F37" s="23">
        <f>VLOOKUP($B37,Total!$A$4:$V$348,Total!E$1,0)</f>
        <v>94</v>
      </c>
      <c r="G37" s="23">
        <f>VLOOKUP($B37,Total!$A$4:$V$348,Total!F$1,0)</f>
        <v>4862338</v>
      </c>
      <c r="H37" s="23">
        <f>VLOOKUP($B37,Total!$A$4:$V$348,Total!G$1,0)</f>
        <v>33</v>
      </c>
      <c r="I37" s="23">
        <f>VLOOKUP($B37,Total!$A$4:$V$348,Total!H$1,0)</f>
        <v>2459028</v>
      </c>
      <c r="J37" s="23">
        <f>VLOOKUP($B37,Total!$A$4:$V$348,Total!I$1,0)</f>
        <v>5</v>
      </c>
      <c r="K37" s="23">
        <f>VLOOKUP($B37,Total!$A$4:$V$348,Total!J$1,0)</f>
        <v>258635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216</v>
      </c>
      <c r="W37" s="23">
        <f>VLOOKUP($B37,Total!$A$4:$V$348,Total!V$1,0)</f>
        <v>13839345</v>
      </c>
      <c r="X37" s="24">
        <f t="shared" si="0"/>
        <v>13839345</v>
      </c>
      <c r="Y37" s="21">
        <f t="shared" si="1"/>
        <v>0</v>
      </c>
      <c r="Z37" s="21">
        <v>0</v>
      </c>
      <c r="AA37" s="21">
        <v>0</v>
      </c>
      <c r="AB37" s="24"/>
      <c r="AC37" s="24">
        <f t="shared" si="2"/>
        <v>13839345</v>
      </c>
      <c r="AD37" s="21">
        <f t="shared" si="3"/>
        <v>0</v>
      </c>
      <c r="AE37" s="24"/>
      <c r="AG37" s="24"/>
      <c r="AH37" s="24"/>
    </row>
    <row r="38" spans="1:34" s="21" customFormat="1" x14ac:dyDescent="0.2">
      <c r="A38" s="22">
        <v>6304</v>
      </c>
      <c r="B38" s="11">
        <v>6202</v>
      </c>
      <c r="C38" s="1" t="s">
        <v>128</v>
      </c>
      <c r="D38" s="23">
        <f>VLOOKUP($B38,Total!$A$4:$V$348,Total!C$1,0)</f>
        <v>48</v>
      </c>
      <c r="E38" s="23">
        <f>VLOOKUP($B38,Total!$A$4:$V$348,Total!D$1,0)</f>
        <v>3576768</v>
      </c>
      <c r="F38" s="23">
        <f>VLOOKUP($B38,Total!$A$4:$V$348,Total!E$1,0)</f>
        <v>32</v>
      </c>
      <c r="G38" s="23">
        <f>VLOOKUP($B38,Total!$A$4:$V$348,Total!F$1,0)</f>
        <v>1655264</v>
      </c>
      <c r="H38" s="23">
        <f>VLOOKUP($B38,Total!$A$4:$V$348,Total!G$1,0)</f>
        <v>30</v>
      </c>
      <c r="I38" s="23">
        <f>VLOOKUP($B38,Total!$A$4:$V$348,Total!H$1,0)</f>
        <v>2235480</v>
      </c>
      <c r="J38" s="23">
        <f>VLOOKUP($B38,Total!$A$4:$V$348,Total!I$1,0)</f>
        <v>15</v>
      </c>
      <c r="K38" s="23">
        <f>VLOOKUP($B38,Total!$A$4:$V$348,Total!J$1,0)</f>
        <v>775905</v>
      </c>
      <c r="L38" s="23">
        <f>VLOOKUP($B38,Total!$A$4:$V$348,Total!K$1,0)</f>
        <v>0</v>
      </c>
      <c r="M38" s="23">
        <f>VLOOKUP($B38,Total!$A$4:$V$348,Total!L$1,0)</f>
        <v>0</v>
      </c>
      <c r="N38" s="23">
        <f>VLOOKUP($B38,Total!$A$4:$V$348,Total!M$1,0)</f>
        <v>0</v>
      </c>
      <c r="O38" s="23">
        <f>VLOOKUP($B38,Total!$A$4:$V$348,Total!N$1,0)</f>
        <v>0</v>
      </c>
      <c r="P38" s="23">
        <f>VLOOKUP($B38,Total!$A$4:$V$348,Total!O$1,0)</f>
        <v>6</v>
      </c>
      <c r="Q38" s="23">
        <f>VLOOKUP($B38,Total!$A$4:$V$348,Total!P$1,0)</f>
        <v>447096</v>
      </c>
      <c r="R38" s="23">
        <f>VLOOKUP($B38,Total!$A$4:$V$348,Total!Q$1,0)</f>
        <v>2</v>
      </c>
      <c r="S38" s="23">
        <f>VLOOKUP($B38,Total!$A$4:$V$348,Total!R$1,0)</f>
        <v>103454</v>
      </c>
      <c r="T38" s="23">
        <f>VLOOKUP($B38,Total!$A$4:$V$348,Total!S$1,0)</f>
        <v>0</v>
      </c>
      <c r="U38" s="23">
        <f>VLOOKUP($B38,Total!$A$4:$V$348,Total!T$1,0)</f>
        <v>0</v>
      </c>
      <c r="V38" s="23">
        <f>VLOOKUP($B38,Total!$A$4:$V$348,Total!U$1,0)</f>
        <v>133</v>
      </c>
      <c r="W38" s="23">
        <f>VLOOKUP($B38,Total!$A$4:$V$348,Total!V$1,0)</f>
        <v>8793967</v>
      </c>
      <c r="X38" s="24">
        <f t="shared" si="0"/>
        <v>8793967</v>
      </c>
      <c r="Y38" s="21">
        <f t="shared" si="1"/>
        <v>0</v>
      </c>
      <c r="Z38" s="21">
        <v>0</v>
      </c>
      <c r="AA38" s="21">
        <v>0</v>
      </c>
      <c r="AB38" s="24"/>
      <c r="AC38" s="24">
        <f t="shared" si="2"/>
        <v>8793967</v>
      </c>
      <c r="AD38" s="21">
        <f t="shared" si="3"/>
        <v>0</v>
      </c>
      <c r="AE38" s="24"/>
      <c r="AG38" s="24"/>
      <c r="AH38" s="24"/>
    </row>
    <row r="39" spans="1:34" s="21" customFormat="1" x14ac:dyDescent="0.2">
      <c r="A39" s="22">
        <v>6305</v>
      </c>
      <c r="B39" s="11">
        <v>6204</v>
      </c>
      <c r="C39" s="1" t="s">
        <v>129</v>
      </c>
      <c r="D39" s="23">
        <f>VLOOKUP($B39,Total!$A$4:$V$348,Total!C$1,0)</f>
        <v>167</v>
      </c>
      <c r="E39" s="23">
        <f>VLOOKUP($B39,Total!$A$4:$V$348,Total!D$1,0)</f>
        <v>12444172</v>
      </c>
      <c r="F39" s="23">
        <f>VLOOKUP($B39,Total!$A$4:$V$348,Total!E$1,0)</f>
        <v>93</v>
      </c>
      <c r="G39" s="23">
        <f>VLOOKUP($B39,Total!$A$4:$V$348,Total!F$1,0)</f>
        <v>4810611</v>
      </c>
      <c r="H39" s="23">
        <f>VLOOKUP($B39,Total!$A$4:$V$348,Total!G$1,0)</f>
        <v>23</v>
      </c>
      <c r="I39" s="23">
        <f>VLOOKUP($B39,Total!$A$4:$V$348,Total!H$1,0)</f>
        <v>1713868</v>
      </c>
      <c r="J39" s="23">
        <f>VLOOKUP($B39,Total!$A$4:$V$348,Total!I$1,0)</f>
        <v>9</v>
      </c>
      <c r="K39" s="23">
        <f>VLOOKUP($B39,Total!$A$4:$V$348,Total!J$1,0)</f>
        <v>465543</v>
      </c>
      <c r="L39" s="23">
        <f>VLOOKUP($B39,Total!$A$4:$V$348,Total!K$1,0)</f>
        <v>0</v>
      </c>
      <c r="M39" s="23">
        <f>VLOOKUP($B39,Total!$A$4:$V$348,Total!L$1,0)</f>
        <v>0</v>
      </c>
      <c r="N39" s="23">
        <f>VLOOKUP($B39,Total!$A$4:$V$348,Total!M$1,0)</f>
        <v>0</v>
      </c>
      <c r="O39" s="23">
        <f>VLOOKUP($B39,Total!$A$4:$V$348,Total!N$1,0)</f>
        <v>0</v>
      </c>
      <c r="P39" s="23">
        <f>VLOOKUP($B39,Total!$A$4:$V$348,Total!O$1,0)</f>
        <v>0</v>
      </c>
      <c r="Q39" s="23">
        <f>VLOOKUP($B39,Total!$A$4:$V$348,Total!P$1,0)</f>
        <v>0</v>
      </c>
      <c r="R39" s="23">
        <f>VLOOKUP($B39,Total!$A$4:$V$348,Total!Q$1,0)</f>
        <v>0</v>
      </c>
      <c r="S39" s="23">
        <f>VLOOKUP($B39,Total!$A$4:$V$348,Total!R$1,0)</f>
        <v>0</v>
      </c>
      <c r="T39" s="23">
        <f>VLOOKUP($B39,Total!$A$4:$V$348,Total!S$1,0)</f>
        <v>0</v>
      </c>
      <c r="U39" s="23">
        <f>VLOOKUP($B39,Total!$A$4:$V$348,Total!T$1,0)</f>
        <v>0</v>
      </c>
      <c r="V39" s="23">
        <f>VLOOKUP($B39,Total!$A$4:$V$348,Total!U$1,0)</f>
        <v>292</v>
      </c>
      <c r="W39" s="23">
        <f>VLOOKUP($B39,Total!$A$4:$V$348,Total!V$1,0)</f>
        <v>19434194</v>
      </c>
      <c r="X39" s="24">
        <f t="shared" si="0"/>
        <v>19434194</v>
      </c>
      <c r="Y39" s="21">
        <f t="shared" si="1"/>
        <v>0</v>
      </c>
      <c r="Z39" s="21">
        <v>0</v>
      </c>
      <c r="AA39" s="21">
        <v>0</v>
      </c>
      <c r="AB39" s="24"/>
      <c r="AC39" s="24">
        <f t="shared" si="2"/>
        <v>19434194</v>
      </c>
      <c r="AD39" s="21">
        <f t="shared" si="3"/>
        <v>0</v>
      </c>
      <c r="AE39" s="24"/>
      <c r="AG39" s="24"/>
      <c r="AH39" s="24"/>
    </row>
    <row r="40" spans="1:34" s="21" customFormat="1" x14ac:dyDescent="0.2">
      <c r="A40" s="36">
        <v>6306</v>
      </c>
      <c r="B40" s="11">
        <v>6206</v>
      </c>
      <c r="C40" s="1" t="s">
        <v>130</v>
      </c>
      <c r="D40" s="23">
        <f>VLOOKUP($B40,Total!$A$4:$V$348,Total!C$1,0)</f>
        <v>80</v>
      </c>
      <c r="E40" s="23">
        <f>VLOOKUP($B40,Total!$A$4:$V$348,Total!D$1,0)</f>
        <v>5961280</v>
      </c>
      <c r="F40" s="23">
        <f>VLOOKUP($B40,Total!$A$4:$V$348,Total!E$1,0)</f>
        <v>87</v>
      </c>
      <c r="G40" s="23">
        <f>VLOOKUP($B40,Total!$A$4:$V$348,Total!F$1,0)</f>
        <v>4500249</v>
      </c>
      <c r="H40" s="23">
        <f>VLOOKUP($B40,Total!$A$4:$V$348,Total!G$1,0)</f>
        <v>0</v>
      </c>
      <c r="I40" s="23">
        <f>VLOOKUP($B40,Total!$A$4:$V$348,Total!H$1,0)</f>
        <v>0</v>
      </c>
      <c r="J40" s="23">
        <f>VLOOKUP($B40,Total!$A$4:$V$348,Total!I$1,0)</f>
        <v>0</v>
      </c>
      <c r="K40" s="23">
        <f>VLOOKUP($B40,Total!$A$4:$V$348,Total!J$1,0)</f>
        <v>0</v>
      </c>
      <c r="L40" s="23">
        <f>VLOOKUP($B40,Total!$A$4:$V$348,Total!K$1,0)</f>
        <v>0</v>
      </c>
      <c r="M40" s="23">
        <f>VLOOKUP($B40,Total!$A$4:$V$348,Total!L$1,0)</f>
        <v>0</v>
      </c>
      <c r="N40" s="23">
        <f>VLOOKUP($B40,Total!$A$4:$V$348,Total!M$1,0)</f>
        <v>0</v>
      </c>
      <c r="O40" s="23">
        <f>VLOOKUP($B40,Total!$A$4:$V$348,Total!N$1,0)</f>
        <v>0</v>
      </c>
      <c r="P40" s="23">
        <f>VLOOKUP($B40,Total!$A$4:$V$348,Total!O$1,0)</f>
        <v>0</v>
      </c>
      <c r="Q40" s="23">
        <f>VLOOKUP($B40,Total!$A$4:$V$348,Total!P$1,0)</f>
        <v>0</v>
      </c>
      <c r="R40" s="23">
        <f>VLOOKUP($B40,Total!$A$4:$V$348,Total!Q$1,0)</f>
        <v>0</v>
      </c>
      <c r="S40" s="23">
        <f>VLOOKUP($B40,Total!$A$4:$V$348,Total!R$1,0)</f>
        <v>0</v>
      </c>
      <c r="T40" s="23">
        <f>VLOOKUP($B40,Total!$A$4:$V$348,Total!S$1,0)</f>
        <v>0</v>
      </c>
      <c r="U40" s="23">
        <f>VLOOKUP($B40,Total!$A$4:$V$348,Total!T$1,0)</f>
        <v>0</v>
      </c>
      <c r="V40" s="23">
        <f>VLOOKUP($B40,Total!$A$4:$V$348,Total!U$1,0)</f>
        <v>167</v>
      </c>
      <c r="W40" s="23">
        <f>VLOOKUP($B40,Total!$A$4:$V$348,Total!V$1,0)</f>
        <v>10461529</v>
      </c>
      <c r="X40" s="24">
        <f t="shared" si="0"/>
        <v>10461529</v>
      </c>
      <c r="Y40" s="21">
        <f t="shared" si="1"/>
        <v>0</v>
      </c>
      <c r="Z40" s="21">
        <v>0</v>
      </c>
      <c r="AA40" s="21">
        <v>0</v>
      </c>
      <c r="AB40" s="24"/>
      <c r="AC40" s="24">
        <f t="shared" si="2"/>
        <v>10461529</v>
      </c>
      <c r="AD40" s="21">
        <f t="shared" si="3"/>
        <v>0</v>
      </c>
      <c r="AE40" s="24"/>
      <c r="AG40" s="24"/>
      <c r="AH40" s="24"/>
    </row>
    <row r="41" spans="1:34" s="21" customFormat="1" ht="13.5" customHeight="1" x14ac:dyDescent="0.2">
      <c r="A41" s="197" t="s">
        <v>366</v>
      </c>
      <c r="B41" s="197"/>
      <c r="C41" s="197"/>
      <c r="D41" s="25">
        <f t="shared" ref="D41:W41" si="4">SUM(D8:D40)</f>
        <v>7908</v>
      </c>
      <c r="E41" s="26">
        <f t="shared" si="4"/>
        <v>589272528</v>
      </c>
      <c r="F41" s="26">
        <f t="shared" si="4"/>
        <v>7023</v>
      </c>
      <c r="G41" s="26">
        <f t="shared" si="4"/>
        <v>363278721</v>
      </c>
      <c r="H41" s="26">
        <f t="shared" si="4"/>
        <v>2983</v>
      </c>
      <c r="I41" s="26">
        <f t="shared" si="4"/>
        <v>222281228</v>
      </c>
      <c r="J41" s="26">
        <f t="shared" si="4"/>
        <v>1805</v>
      </c>
      <c r="K41" s="26">
        <f t="shared" si="4"/>
        <v>93367235</v>
      </c>
      <c r="L41" s="26">
        <f t="shared" si="4"/>
        <v>21</v>
      </c>
      <c r="M41" s="26">
        <f t="shared" si="4"/>
        <v>1564836</v>
      </c>
      <c r="N41" s="26">
        <f t="shared" si="4"/>
        <v>4</v>
      </c>
      <c r="O41" s="26">
        <f t="shared" si="4"/>
        <v>206908</v>
      </c>
      <c r="P41" s="26">
        <f t="shared" si="4"/>
        <v>783</v>
      </c>
      <c r="Q41" s="26">
        <f t="shared" si="4"/>
        <v>58346028</v>
      </c>
      <c r="R41" s="26">
        <f t="shared" si="4"/>
        <v>199</v>
      </c>
      <c r="S41" s="26">
        <f t="shared" si="4"/>
        <v>10293673</v>
      </c>
      <c r="T41" s="26">
        <f t="shared" si="4"/>
        <v>13</v>
      </c>
      <c r="U41" s="26">
        <f t="shared" si="4"/>
        <v>548119</v>
      </c>
      <c r="V41" s="26">
        <f t="shared" si="4"/>
        <v>20739</v>
      </c>
      <c r="W41" s="26">
        <f t="shared" si="4"/>
        <v>1339159276</v>
      </c>
      <c r="X41" s="24"/>
      <c r="Y41" s="24"/>
    </row>
    <row r="45" spans="1:34" x14ac:dyDescent="0.2">
      <c r="F45" s="31" t="s">
        <v>367</v>
      </c>
      <c r="G45" s="32">
        <v>72486</v>
      </c>
    </row>
    <row r="46" spans="1:34" x14ac:dyDescent="0.2">
      <c r="F46" s="31" t="s">
        <v>368</v>
      </c>
      <c r="G46" s="32">
        <v>50318</v>
      </c>
    </row>
  </sheetData>
  <mergeCells count="13">
    <mergeCell ref="A41:C41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8.28515625" style="14" customWidth="1"/>
    <col min="2" max="2" width="17.42578125" style="14" customWidth="1"/>
    <col min="3" max="3" width="16.42578125" style="14" customWidth="1"/>
    <col min="4" max="4" width="11.85546875" hidden="1" customWidth="1"/>
    <col min="5" max="5" width="15.7109375" hidden="1" customWidth="1"/>
    <col min="6" max="6" width="12.140625" hidden="1" customWidth="1"/>
    <col min="7" max="7" width="13.7109375" hidden="1" customWidth="1"/>
    <col min="8" max="8" width="11.85546875" hidden="1" customWidth="1"/>
    <col min="9" max="9" width="13.140625" hidden="1" customWidth="1"/>
    <col min="10" max="10" width="12.140625" hidden="1" customWidth="1"/>
    <col min="11" max="11" width="13.140625" hidden="1" customWidth="1"/>
    <col min="12" max="12" width="12" hidden="1" customWidth="1"/>
    <col min="13" max="13" width="13.28515625" hidden="1" customWidth="1"/>
    <col min="14" max="14" width="12.140625" hidden="1" customWidth="1"/>
    <col min="15" max="15" width="13.140625" hidden="1" customWidth="1"/>
    <col min="16" max="16" width="11.85546875" hidden="1" customWidth="1"/>
    <col min="17" max="17" width="13.140625" hidden="1" customWidth="1"/>
    <col min="18" max="19" width="11.85546875" hidden="1" customWidth="1"/>
    <col min="20" max="20" width="12.85546875" hidden="1" customWidth="1"/>
    <col min="21" max="21" width="11.855468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375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4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100.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7101</v>
      </c>
      <c r="B8" s="11">
        <v>7301</v>
      </c>
      <c r="C8" s="1" t="s">
        <v>131</v>
      </c>
      <c r="D8" s="23">
        <f>VLOOKUP($B8,Total!$A$4:$V$348,Total!C$1,0)</f>
        <v>1061</v>
      </c>
      <c r="E8" s="23">
        <f>VLOOKUP($B8,Total!$A$4:$V$348,Total!D$1,0)</f>
        <v>79061476</v>
      </c>
      <c r="F8" s="23">
        <f>VLOOKUP($B8,Total!$A$4:$V$348,Total!E$1,0)</f>
        <v>949</v>
      </c>
      <c r="G8" s="23">
        <f>VLOOKUP($B8,Total!$A$4:$V$348,Total!F$1,0)</f>
        <v>49088923</v>
      </c>
      <c r="H8" s="23">
        <f>VLOOKUP($B8,Total!$A$4:$V$348,Total!G$1,0)</f>
        <v>503</v>
      </c>
      <c r="I8" s="23">
        <f>VLOOKUP($B8,Total!$A$4:$V$348,Total!H$1,0)</f>
        <v>37481548</v>
      </c>
      <c r="J8" s="23">
        <f>VLOOKUP($B8,Total!$A$4:$V$348,Total!I$1,0)</f>
        <v>420</v>
      </c>
      <c r="K8" s="23">
        <f>VLOOKUP($B8,Total!$A$4:$V$348,Total!J$1,0)</f>
        <v>21725340</v>
      </c>
      <c r="L8" s="23">
        <f>VLOOKUP($B8,Total!$A$4:$V$348,Total!K$1,0)</f>
        <v>22</v>
      </c>
      <c r="M8" s="23">
        <f>VLOOKUP($B8,Total!$A$4:$V$348,Total!L$1,0)</f>
        <v>1639352</v>
      </c>
      <c r="N8" s="23">
        <f>VLOOKUP($B8,Total!$A$4:$V$348,Total!M$1,0)</f>
        <v>4</v>
      </c>
      <c r="O8" s="23">
        <f>VLOOKUP($B8,Total!$A$4:$V$348,Total!N$1,0)</f>
        <v>206908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2</v>
      </c>
      <c r="U8" s="23">
        <f>VLOOKUP($B8,Total!$A$4:$V$348,Total!T$1,0)</f>
        <v>63290</v>
      </c>
      <c r="V8" s="23">
        <f>VLOOKUP($B8,Total!$A$4:$V$348,Total!U$1,0)</f>
        <v>2961</v>
      </c>
      <c r="W8" s="23">
        <f>VLOOKUP($B8,Total!$A$4:$V$348,Total!V$1,0)</f>
        <v>189266837</v>
      </c>
      <c r="X8" s="24">
        <f t="shared" ref="X8:X37" si="0">E8+G8+I8+K8+M8+O8+Q8+S8+U8</f>
        <v>189266837</v>
      </c>
      <c r="Y8" s="21">
        <f t="shared" ref="Y8:Y37" si="1">IF(W8=X8,0,1)</f>
        <v>0</v>
      </c>
      <c r="Z8" s="21">
        <v>0</v>
      </c>
      <c r="AA8" s="21">
        <v>0</v>
      </c>
      <c r="AB8" s="24"/>
      <c r="AC8" s="24">
        <f t="shared" ref="AC8:AC37" si="2">X8+Z8</f>
        <v>189266837</v>
      </c>
      <c r="AD8" s="24">
        <f t="shared" ref="AD8:AD37" si="3">Y8+AA8</f>
        <v>0</v>
      </c>
      <c r="AE8" s="24"/>
      <c r="AG8" s="24"/>
      <c r="AH8" s="24"/>
    </row>
    <row r="9" spans="1:34" s="21" customFormat="1" x14ac:dyDescent="0.2">
      <c r="A9" s="22">
        <v>7102</v>
      </c>
      <c r="B9" s="11">
        <v>7308</v>
      </c>
      <c r="C9" s="1" t="s">
        <v>132</v>
      </c>
      <c r="D9" s="23">
        <f>VLOOKUP($B9,Total!$A$4:$V$348,Total!C$1,0)</f>
        <v>332</v>
      </c>
      <c r="E9" s="23">
        <f>VLOOKUP($B9,Total!$A$4:$V$348,Total!D$1,0)</f>
        <v>24739312</v>
      </c>
      <c r="F9" s="23">
        <f>VLOOKUP($B9,Total!$A$4:$V$348,Total!E$1,0)</f>
        <v>275</v>
      </c>
      <c r="G9" s="23">
        <f>VLOOKUP($B9,Total!$A$4:$V$348,Total!F$1,0)</f>
        <v>14224925</v>
      </c>
      <c r="H9" s="23">
        <f>VLOOKUP($B9,Total!$A$4:$V$348,Total!G$1,0)</f>
        <v>59</v>
      </c>
      <c r="I9" s="23">
        <f>VLOOKUP($B9,Total!$A$4:$V$348,Total!H$1,0)</f>
        <v>4396444</v>
      </c>
      <c r="J9" s="23">
        <f>VLOOKUP($B9,Total!$A$4:$V$348,Total!I$1,0)</f>
        <v>54</v>
      </c>
      <c r="K9" s="23">
        <f>VLOOKUP($B9,Total!$A$4:$V$348,Total!J$1,0)</f>
        <v>2793258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47</v>
      </c>
      <c r="Q9" s="23">
        <f>VLOOKUP($B9,Total!$A$4:$V$348,Total!P$1,0)</f>
        <v>3502252</v>
      </c>
      <c r="R9" s="23">
        <f>VLOOKUP($B9,Total!$A$4:$V$348,Total!Q$1,0)</f>
        <v>15</v>
      </c>
      <c r="S9" s="23">
        <f>VLOOKUP($B9,Total!$A$4:$V$348,Total!R$1,0)</f>
        <v>775905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782</v>
      </c>
      <c r="W9" s="23">
        <f>VLOOKUP($B9,Total!$A$4:$V$348,Total!V$1,0)</f>
        <v>50432096</v>
      </c>
      <c r="X9" s="24">
        <f t="shared" si="0"/>
        <v>50432096</v>
      </c>
      <c r="Y9" s="21">
        <f t="shared" si="1"/>
        <v>0</v>
      </c>
      <c r="Z9" s="21">
        <v>0</v>
      </c>
      <c r="AA9" s="21">
        <v>0</v>
      </c>
      <c r="AB9" s="24"/>
      <c r="AC9" s="24">
        <f t="shared" si="2"/>
        <v>50432096</v>
      </c>
      <c r="AD9" s="24">
        <f t="shared" si="3"/>
        <v>0</v>
      </c>
      <c r="AE9" s="24"/>
      <c r="AG9" s="24"/>
      <c r="AH9" s="24"/>
    </row>
    <row r="10" spans="1:34" s="21" customFormat="1" x14ac:dyDescent="0.2">
      <c r="A10" s="22">
        <v>7103</v>
      </c>
      <c r="B10" s="11">
        <v>7306</v>
      </c>
      <c r="C10" s="1" t="s">
        <v>133</v>
      </c>
      <c r="D10" s="23">
        <f>VLOOKUP($B10,Total!$A$4:$V$348,Total!C$1,0)</f>
        <v>216</v>
      </c>
      <c r="E10" s="23">
        <f>VLOOKUP($B10,Total!$A$4:$V$348,Total!D$1,0)</f>
        <v>16095456</v>
      </c>
      <c r="F10" s="23">
        <f>VLOOKUP($B10,Total!$A$4:$V$348,Total!E$1,0)</f>
        <v>169</v>
      </c>
      <c r="G10" s="23">
        <f>VLOOKUP($B10,Total!$A$4:$V$348,Total!F$1,0)</f>
        <v>8741863</v>
      </c>
      <c r="H10" s="23">
        <f>VLOOKUP($B10,Total!$A$4:$V$348,Total!G$1,0)</f>
        <v>67</v>
      </c>
      <c r="I10" s="23">
        <f>VLOOKUP($B10,Total!$A$4:$V$348,Total!H$1,0)</f>
        <v>4992572</v>
      </c>
      <c r="J10" s="23">
        <f>VLOOKUP($B10,Total!$A$4:$V$348,Total!I$1,0)</f>
        <v>61</v>
      </c>
      <c r="K10" s="23">
        <f>VLOOKUP($B10,Total!$A$4:$V$348,Total!J$1,0)</f>
        <v>3155347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29</v>
      </c>
      <c r="Q10" s="23">
        <f>VLOOKUP($B10,Total!$A$4:$V$348,Total!P$1,0)</f>
        <v>2160964</v>
      </c>
      <c r="R10" s="23">
        <f>VLOOKUP($B10,Total!$A$4:$V$348,Total!Q$1,0)</f>
        <v>4</v>
      </c>
      <c r="S10" s="23">
        <f>VLOOKUP($B10,Total!$A$4:$V$348,Total!R$1,0)</f>
        <v>206908</v>
      </c>
      <c r="T10" s="23">
        <f>VLOOKUP($B10,Total!$A$4:$V$348,Total!S$1,0)</f>
        <v>1</v>
      </c>
      <c r="U10" s="23">
        <f>VLOOKUP($B10,Total!$A$4:$V$348,Total!T$1,0)</f>
        <v>54434</v>
      </c>
      <c r="V10" s="23">
        <f>VLOOKUP($B10,Total!$A$4:$V$348,Total!U$1,0)</f>
        <v>547</v>
      </c>
      <c r="W10" s="23">
        <f>VLOOKUP($B10,Total!$A$4:$V$348,Total!V$1,0)</f>
        <v>35407544</v>
      </c>
      <c r="X10" s="24">
        <f t="shared" si="0"/>
        <v>35407544</v>
      </c>
      <c r="Y10" s="21">
        <f t="shared" si="1"/>
        <v>0</v>
      </c>
      <c r="Z10" s="21">
        <v>1</v>
      </c>
      <c r="AA10" s="21">
        <v>52951</v>
      </c>
      <c r="AB10" s="24"/>
      <c r="AC10" s="24">
        <f t="shared" si="2"/>
        <v>35407545</v>
      </c>
      <c r="AD10" s="24">
        <f t="shared" si="3"/>
        <v>52951</v>
      </c>
      <c r="AE10" s="24"/>
      <c r="AG10" s="24"/>
      <c r="AH10" s="24"/>
    </row>
    <row r="11" spans="1:34" s="21" customFormat="1" x14ac:dyDescent="0.2">
      <c r="A11" s="22">
        <v>7104</v>
      </c>
      <c r="B11" s="11">
        <v>7305</v>
      </c>
      <c r="C11" s="1" t="s">
        <v>134</v>
      </c>
      <c r="D11" s="23">
        <f>VLOOKUP($B11,Total!$A$4:$V$348,Total!C$1,0)</f>
        <v>118</v>
      </c>
      <c r="E11" s="23">
        <f>VLOOKUP($B11,Total!$A$4:$V$348,Total!D$1,0)</f>
        <v>8792888</v>
      </c>
      <c r="F11" s="23">
        <f>VLOOKUP($B11,Total!$A$4:$V$348,Total!E$1,0)</f>
        <v>125</v>
      </c>
      <c r="G11" s="23">
        <f>VLOOKUP($B11,Total!$A$4:$V$348,Total!F$1,0)</f>
        <v>6465875</v>
      </c>
      <c r="H11" s="23">
        <f>VLOOKUP($B11,Total!$A$4:$V$348,Total!G$1,0)</f>
        <v>64</v>
      </c>
      <c r="I11" s="23">
        <f>VLOOKUP($B11,Total!$A$4:$V$348,Total!H$1,0)</f>
        <v>4769024</v>
      </c>
      <c r="J11" s="23">
        <f>VLOOKUP($B11,Total!$A$4:$V$348,Total!I$1,0)</f>
        <v>38</v>
      </c>
      <c r="K11" s="23">
        <f>VLOOKUP($B11,Total!$A$4:$V$348,Total!J$1,0)</f>
        <v>1965626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15</v>
      </c>
      <c r="Q11" s="23">
        <f>VLOOKUP($B11,Total!$A$4:$V$348,Total!P$1,0)</f>
        <v>1117740</v>
      </c>
      <c r="R11" s="23">
        <f>VLOOKUP($B11,Total!$A$4:$V$348,Total!Q$1,0)</f>
        <v>7</v>
      </c>
      <c r="S11" s="23">
        <f>VLOOKUP($B11,Total!$A$4:$V$348,Total!R$1,0)</f>
        <v>362089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367</v>
      </c>
      <c r="W11" s="23">
        <f>VLOOKUP($B11,Total!$A$4:$V$348,Total!V$1,0)</f>
        <v>23473242</v>
      </c>
      <c r="X11" s="24">
        <f t="shared" si="0"/>
        <v>23473242</v>
      </c>
      <c r="Y11" s="21">
        <f t="shared" si="1"/>
        <v>0</v>
      </c>
      <c r="Z11" s="21">
        <v>0</v>
      </c>
      <c r="AA11" s="21">
        <v>0</v>
      </c>
      <c r="AB11" s="24"/>
      <c r="AC11" s="24">
        <f t="shared" si="2"/>
        <v>23473242</v>
      </c>
      <c r="AD11" s="24">
        <f t="shared" si="3"/>
        <v>0</v>
      </c>
      <c r="AE11" s="24"/>
      <c r="AG11" s="24"/>
      <c r="AH11" s="24"/>
    </row>
    <row r="12" spans="1:34" s="21" customFormat="1" x14ac:dyDescent="0.2">
      <c r="A12" s="22">
        <v>7105</v>
      </c>
      <c r="B12" s="11">
        <v>7303</v>
      </c>
      <c r="C12" s="1" t="s">
        <v>135</v>
      </c>
      <c r="D12" s="23">
        <f>VLOOKUP($B12,Total!$A$4:$V$348,Total!C$1,0)</f>
        <v>97</v>
      </c>
      <c r="E12" s="23">
        <f>VLOOKUP($B12,Total!$A$4:$V$348,Total!D$1,0)</f>
        <v>7228052</v>
      </c>
      <c r="F12" s="23">
        <f>VLOOKUP($B12,Total!$A$4:$V$348,Total!E$1,0)</f>
        <v>108</v>
      </c>
      <c r="G12" s="23">
        <f>VLOOKUP($B12,Total!$A$4:$V$348,Total!F$1,0)</f>
        <v>5586516</v>
      </c>
      <c r="H12" s="23">
        <f>VLOOKUP($B12,Total!$A$4:$V$348,Total!G$1,0)</f>
        <v>30</v>
      </c>
      <c r="I12" s="23">
        <f>VLOOKUP($B12,Total!$A$4:$V$348,Total!H$1,0)</f>
        <v>2235480</v>
      </c>
      <c r="J12" s="23">
        <f>VLOOKUP($B12,Total!$A$4:$V$348,Total!I$1,0)</f>
        <v>13</v>
      </c>
      <c r="K12" s="23">
        <f>VLOOKUP($B12,Total!$A$4:$V$348,Total!J$1,0)</f>
        <v>672451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20</v>
      </c>
      <c r="Q12" s="23">
        <f>VLOOKUP($B12,Total!$A$4:$V$348,Total!P$1,0)</f>
        <v>1490320</v>
      </c>
      <c r="R12" s="23">
        <f>VLOOKUP($B12,Total!$A$4:$V$348,Total!Q$1,0)</f>
        <v>7</v>
      </c>
      <c r="S12" s="23">
        <f>VLOOKUP($B12,Total!$A$4:$V$348,Total!R$1,0)</f>
        <v>362089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275</v>
      </c>
      <c r="W12" s="23">
        <f>VLOOKUP($B12,Total!$A$4:$V$348,Total!V$1,0)</f>
        <v>17574908</v>
      </c>
      <c r="X12" s="24">
        <f t="shared" si="0"/>
        <v>17574908</v>
      </c>
      <c r="Y12" s="21">
        <f t="shared" si="1"/>
        <v>0</v>
      </c>
      <c r="Z12" s="21">
        <v>0</v>
      </c>
      <c r="AA12" s="21">
        <v>0</v>
      </c>
      <c r="AB12" s="24"/>
      <c r="AC12" s="24">
        <f t="shared" si="2"/>
        <v>17574908</v>
      </c>
      <c r="AD12" s="24">
        <f t="shared" si="3"/>
        <v>0</v>
      </c>
      <c r="AE12" s="24"/>
      <c r="AG12" s="24"/>
      <c r="AH12" s="24"/>
    </row>
    <row r="13" spans="1:34" s="21" customFormat="1" x14ac:dyDescent="0.2">
      <c r="A13" s="22">
        <v>7106</v>
      </c>
      <c r="B13" s="11">
        <v>7309</v>
      </c>
      <c r="C13" s="1" t="s">
        <v>136</v>
      </c>
      <c r="D13" s="23">
        <f>VLOOKUP($B13,Total!$A$4:$V$348,Total!C$1,0)</f>
        <v>74</v>
      </c>
      <c r="E13" s="23">
        <f>VLOOKUP($B13,Total!$A$4:$V$348,Total!D$1,0)</f>
        <v>5514184</v>
      </c>
      <c r="F13" s="23">
        <f>VLOOKUP($B13,Total!$A$4:$V$348,Total!E$1,0)</f>
        <v>78</v>
      </c>
      <c r="G13" s="23">
        <f>VLOOKUP($B13,Total!$A$4:$V$348,Total!F$1,0)</f>
        <v>4034706</v>
      </c>
      <c r="H13" s="23">
        <f>VLOOKUP($B13,Total!$A$4:$V$348,Total!G$1,0)</f>
        <v>26</v>
      </c>
      <c r="I13" s="23">
        <f>VLOOKUP($B13,Total!$A$4:$V$348,Total!H$1,0)</f>
        <v>1937416</v>
      </c>
      <c r="J13" s="23">
        <f>VLOOKUP($B13,Total!$A$4:$V$348,Total!I$1,0)</f>
        <v>33</v>
      </c>
      <c r="K13" s="23">
        <f>VLOOKUP($B13,Total!$A$4:$V$348,Total!J$1,0)</f>
        <v>1706991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4</v>
      </c>
      <c r="Q13" s="23">
        <f>VLOOKUP($B13,Total!$A$4:$V$348,Total!P$1,0)</f>
        <v>298064</v>
      </c>
      <c r="R13" s="23">
        <f>VLOOKUP($B13,Total!$A$4:$V$348,Total!Q$1,0)</f>
        <v>2</v>
      </c>
      <c r="S13" s="23">
        <f>VLOOKUP($B13,Total!$A$4:$V$348,Total!R$1,0)</f>
        <v>103454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217</v>
      </c>
      <c r="W13" s="23">
        <f>VLOOKUP($B13,Total!$A$4:$V$348,Total!V$1,0)</f>
        <v>13594815</v>
      </c>
      <c r="X13" s="24">
        <f t="shared" si="0"/>
        <v>13594815</v>
      </c>
      <c r="Y13" s="21">
        <f t="shared" si="1"/>
        <v>0</v>
      </c>
      <c r="Z13" s="21">
        <v>0</v>
      </c>
      <c r="AA13" s="21">
        <v>0</v>
      </c>
      <c r="AB13" s="24"/>
      <c r="AC13" s="24">
        <f t="shared" si="2"/>
        <v>13594815</v>
      </c>
      <c r="AD13" s="24">
        <f t="shared" si="3"/>
        <v>0</v>
      </c>
      <c r="AE13" s="24"/>
      <c r="AG13" s="24"/>
      <c r="AH13" s="24"/>
    </row>
    <row r="14" spans="1:34" s="21" customFormat="1" x14ac:dyDescent="0.2">
      <c r="A14" s="22">
        <v>7107</v>
      </c>
      <c r="B14" s="11">
        <v>7302</v>
      </c>
      <c r="C14" s="1" t="s">
        <v>137</v>
      </c>
      <c r="D14" s="23">
        <f>VLOOKUP($B14,Total!$A$4:$V$348,Total!C$1,0)</f>
        <v>133</v>
      </c>
      <c r="E14" s="23">
        <f>VLOOKUP($B14,Total!$A$4:$V$348,Total!D$1,0)</f>
        <v>9910628</v>
      </c>
      <c r="F14" s="23">
        <f>VLOOKUP($B14,Total!$A$4:$V$348,Total!E$1,0)</f>
        <v>171</v>
      </c>
      <c r="G14" s="23">
        <f>VLOOKUP($B14,Total!$A$4:$V$348,Total!F$1,0)</f>
        <v>8845317</v>
      </c>
      <c r="H14" s="23">
        <f>VLOOKUP($B14,Total!$A$4:$V$348,Total!G$1,0)</f>
        <v>19</v>
      </c>
      <c r="I14" s="23">
        <f>VLOOKUP($B14,Total!$A$4:$V$348,Total!H$1,0)</f>
        <v>1415804</v>
      </c>
      <c r="J14" s="23">
        <f>VLOOKUP($B14,Total!$A$4:$V$348,Total!I$1,0)</f>
        <v>17</v>
      </c>
      <c r="K14" s="23">
        <f>VLOOKUP($B14,Total!$A$4:$V$348,Total!J$1,0)</f>
        <v>879359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27</v>
      </c>
      <c r="Q14" s="23">
        <f>VLOOKUP($B14,Total!$A$4:$V$348,Total!P$1,0)</f>
        <v>2011932</v>
      </c>
      <c r="R14" s="23">
        <f>VLOOKUP($B14,Total!$A$4:$V$348,Total!Q$1,0)</f>
        <v>8</v>
      </c>
      <c r="S14" s="23">
        <f>VLOOKUP($B14,Total!$A$4:$V$348,Total!R$1,0)</f>
        <v>413816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375</v>
      </c>
      <c r="W14" s="23">
        <f>VLOOKUP($B14,Total!$A$4:$V$348,Total!V$1,0)</f>
        <v>23476856</v>
      </c>
      <c r="X14" s="24">
        <f t="shared" si="0"/>
        <v>23476856</v>
      </c>
      <c r="Y14" s="21">
        <f t="shared" si="1"/>
        <v>0</v>
      </c>
      <c r="Z14" s="21">
        <v>0</v>
      </c>
      <c r="AA14" s="21">
        <v>0</v>
      </c>
      <c r="AB14" s="24"/>
      <c r="AC14" s="24">
        <f t="shared" si="2"/>
        <v>23476856</v>
      </c>
      <c r="AD14" s="24">
        <f t="shared" si="3"/>
        <v>0</v>
      </c>
      <c r="AE14" s="24"/>
      <c r="AG14" s="24"/>
      <c r="AH14" s="24"/>
    </row>
    <row r="15" spans="1:34" s="21" customFormat="1" x14ac:dyDescent="0.2">
      <c r="A15" s="22">
        <v>7108</v>
      </c>
      <c r="B15" s="11">
        <v>7304</v>
      </c>
      <c r="C15" s="1" t="s">
        <v>138</v>
      </c>
      <c r="D15" s="23">
        <f>VLOOKUP($B15,Total!$A$4:$V$348,Total!C$1,0)</f>
        <v>375</v>
      </c>
      <c r="E15" s="23">
        <f>VLOOKUP($B15,Total!$A$4:$V$348,Total!D$1,0)</f>
        <v>27943500</v>
      </c>
      <c r="F15" s="23">
        <f>VLOOKUP($B15,Total!$A$4:$V$348,Total!E$1,0)</f>
        <v>396</v>
      </c>
      <c r="G15" s="23">
        <f>VLOOKUP($B15,Total!$A$4:$V$348,Total!F$1,0)</f>
        <v>20483892</v>
      </c>
      <c r="H15" s="23">
        <f>VLOOKUP($B15,Total!$A$4:$V$348,Total!G$1,0)</f>
        <v>104</v>
      </c>
      <c r="I15" s="23">
        <f>VLOOKUP($B15,Total!$A$4:$V$348,Total!H$1,0)</f>
        <v>7749664</v>
      </c>
      <c r="J15" s="23">
        <f>VLOOKUP($B15,Total!$A$4:$V$348,Total!I$1,0)</f>
        <v>100</v>
      </c>
      <c r="K15" s="23">
        <f>VLOOKUP($B15,Total!$A$4:$V$348,Total!J$1,0)</f>
        <v>5172700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92</v>
      </c>
      <c r="Q15" s="23">
        <f>VLOOKUP($B15,Total!$A$4:$V$348,Total!P$1,0)</f>
        <v>6855472</v>
      </c>
      <c r="R15" s="23">
        <f>VLOOKUP($B15,Total!$A$4:$V$348,Total!Q$1,0)</f>
        <v>33</v>
      </c>
      <c r="S15" s="23">
        <f>VLOOKUP($B15,Total!$A$4:$V$348,Total!R$1,0)</f>
        <v>1706991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1100</v>
      </c>
      <c r="W15" s="23">
        <f>VLOOKUP($B15,Total!$A$4:$V$348,Total!V$1,0)</f>
        <v>69912219</v>
      </c>
      <c r="X15" s="24">
        <f t="shared" si="0"/>
        <v>69912219</v>
      </c>
      <c r="Y15" s="21">
        <f t="shared" si="1"/>
        <v>0</v>
      </c>
      <c r="Z15" s="21">
        <v>0</v>
      </c>
      <c r="AA15" s="21">
        <v>0</v>
      </c>
      <c r="AB15" s="24"/>
      <c r="AC15" s="24">
        <f t="shared" si="2"/>
        <v>69912219</v>
      </c>
      <c r="AD15" s="24">
        <f t="shared" si="3"/>
        <v>0</v>
      </c>
      <c r="AE15" s="24"/>
      <c r="AG15" s="24"/>
      <c r="AH15" s="24"/>
    </row>
    <row r="16" spans="1:34" s="21" customFormat="1" x14ac:dyDescent="0.2">
      <c r="A16" s="22">
        <v>7109</v>
      </c>
      <c r="B16" s="11">
        <v>7307</v>
      </c>
      <c r="C16" s="1" t="s">
        <v>139</v>
      </c>
      <c r="D16" s="23">
        <f>VLOOKUP($B16,Total!$A$4:$V$348,Total!C$1,0)</f>
        <v>207</v>
      </c>
      <c r="E16" s="23">
        <f>VLOOKUP($B16,Total!$A$4:$V$348,Total!D$1,0)</f>
        <v>15424812</v>
      </c>
      <c r="F16" s="23">
        <f>VLOOKUP($B16,Total!$A$4:$V$348,Total!E$1,0)</f>
        <v>201</v>
      </c>
      <c r="G16" s="23">
        <f>VLOOKUP($B16,Total!$A$4:$V$348,Total!F$1,0)</f>
        <v>10397127</v>
      </c>
      <c r="H16" s="23">
        <f>VLOOKUP($B16,Total!$A$4:$V$348,Total!G$1,0)</f>
        <v>108</v>
      </c>
      <c r="I16" s="23">
        <f>VLOOKUP($B16,Total!$A$4:$V$348,Total!H$1,0)</f>
        <v>8047728</v>
      </c>
      <c r="J16" s="23">
        <f>VLOOKUP($B16,Total!$A$4:$V$348,Total!I$1,0)</f>
        <v>63</v>
      </c>
      <c r="K16" s="23">
        <f>VLOOKUP($B16,Total!$A$4:$V$348,Total!J$1,0)</f>
        <v>3258801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58</v>
      </c>
      <c r="Q16" s="23">
        <f>VLOOKUP($B16,Total!$A$4:$V$348,Total!P$1,0)</f>
        <v>4321928</v>
      </c>
      <c r="R16" s="23">
        <f>VLOOKUP($B16,Total!$A$4:$V$348,Total!Q$1,0)</f>
        <v>14</v>
      </c>
      <c r="S16" s="23">
        <f>VLOOKUP($B16,Total!$A$4:$V$348,Total!R$1,0)</f>
        <v>724178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651</v>
      </c>
      <c r="W16" s="23">
        <f>VLOOKUP($B16,Total!$A$4:$V$348,Total!V$1,0)</f>
        <v>42174574</v>
      </c>
      <c r="X16" s="24">
        <f t="shared" si="0"/>
        <v>42174574</v>
      </c>
      <c r="Y16" s="21">
        <f t="shared" si="1"/>
        <v>0</v>
      </c>
      <c r="Z16" s="21">
        <v>0</v>
      </c>
      <c r="AA16" s="21">
        <v>0</v>
      </c>
      <c r="AB16" s="24"/>
      <c r="AC16" s="24">
        <f t="shared" si="2"/>
        <v>42174574</v>
      </c>
      <c r="AD16" s="24">
        <f t="shared" si="3"/>
        <v>0</v>
      </c>
      <c r="AE16" s="24"/>
      <c r="AG16" s="24"/>
      <c r="AH16" s="24"/>
    </row>
    <row r="17" spans="1:34" s="21" customFormat="1" x14ac:dyDescent="0.2">
      <c r="A17" s="22">
        <v>7201</v>
      </c>
      <c r="B17" s="11">
        <v>7101</v>
      </c>
      <c r="C17" s="1" t="s">
        <v>140</v>
      </c>
      <c r="D17" s="23">
        <f>VLOOKUP($B17,Total!$A$4:$V$348,Total!C$1,0)</f>
        <v>1804</v>
      </c>
      <c r="E17" s="23">
        <f>VLOOKUP($B17,Total!$A$4:$V$348,Total!D$1,0)</f>
        <v>134426864</v>
      </c>
      <c r="F17" s="23">
        <f>VLOOKUP($B17,Total!$A$4:$V$348,Total!E$1,0)</f>
        <v>1558</v>
      </c>
      <c r="G17" s="23">
        <f>VLOOKUP($B17,Total!$A$4:$V$348,Total!F$1,0)</f>
        <v>80590666</v>
      </c>
      <c r="H17" s="23">
        <f>VLOOKUP($B17,Total!$A$4:$V$348,Total!G$1,0)</f>
        <v>0</v>
      </c>
      <c r="I17" s="23">
        <f>VLOOKUP($B17,Total!$A$4:$V$348,Total!H$1,0)</f>
        <v>0</v>
      </c>
      <c r="J17" s="23">
        <f>VLOOKUP($B17,Total!$A$4:$V$348,Total!I$1,0)</f>
        <v>0</v>
      </c>
      <c r="K17" s="23">
        <f>VLOOKUP($B17,Total!$A$4:$V$348,Total!J$1,0)</f>
        <v>0</v>
      </c>
      <c r="L17" s="23">
        <f>VLOOKUP($B17,Total!$A$4:$V$348,Total!K$1,0)</f>
        <v>46</v>
      </c>
      <c r="M17" s="23">
        <f>VLOOKUP($B17,Total!$A$4:$V$348,Total!L$1,0)</f>
        <v>3427736</v>
      </c>
      <c r="N17" s="23">
        <f>VLOOKUP($B17,Total!$A$4:$V$348,Total!M$1,0)</f>
        <v>5</v>
      </c>
      <c r="O17" s="23">
        <f>VLOOKUP($B17,Total!$A$4:$V$348,Total!N$1,0)</f>
        <v>258635</v>
      </c>
      <c r="P17" s="23">
        <f>VLOOKUP($B17,Total!$A$4:$V$348,Total!O$1,0)</f>
        <v>137</v>
      </c>
      <c r="Q17" s="23">
        <f>VLOOKUP($B17,Total!$A$4:$V$348,Total!P$1,0)</f>
        <v>10208692</v>
      </c>
      <c r="R17" s="23">
        <f>VLOOKUP($B17,Total!$A$4:$V$348,Total!Q$1,0)</f>
        <v>11</v>
      </c>
      <c r="S17" s="23">
        <f>VLOOKUP($B17,Total!$A$4:$V$348,Total!R$1,0)</f>
        <v>568997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3561</v>
      </c>
      <c r="W17" s="23">
        <f>VLOOKUP($B17,Total!$A$4:$V$348,Total!V$1,0)</f>
        <v>229481590</v>
      </c>
      <c r="X17" s="24">
        <f t="shared" si="0"/>
        <v>229481590</v>
      </c>
      <c r="Y17" s="21">
        <f t="shared" si="1"/>
        <v>0</v>
      </c>
      <c r="Z17" s="21">
        <v>0</v>
      </c>
      <c r="AA17" s="21">
        <v>0</v>
      </c>
      <c r="AB17" s="24"/>
      <c r="AC17" s="24">
        <f t="shared" si="2"/>
        <v>229481590</v>
      </c>
      <c r="AD17" s="24">
        <f t="shared" si="3"/>
        <v>0</v>
      </c>
      <c r="AE17" s="24"/>
      <c r="AG17" s="24"/>
      <c r="AH17" s="24"/>
    </row>
    <row r="18" spans="1:34" s="21" customFormat="1" x14ac:dyDescent="0.2">
      <c r="A18" s="22">
        <v>7202</v>
      </c>
      <c r="B18" s="11">
        <v>7109</v>
      </c>
      <c r="C18" s="1" t="s">
        <v>141</v>
      </c>
      <c r="D18" s="23">
        <f>VLOOKUP($B18,Total!$A$4:$V$348,Total!C$1,0)</f>
        <v>658</v>
      </c>
      <c r="E18" s="23">
        <f>VLOOKUP($B18,Total!$A$4:$V$348,Total!D$1,0)</f>
        <v>49031528</v>
      </c>
      <c r="F18" s="23">
        <f>VLOOKUP($B18,Total!$A$4:$V$348,Total!E$1,0)</f>
        <v>442</v>
      </c>
      <c r="G18" s="23">
        <f>VLOOKUP($B18,Total!$A$4:$V$348,Total!F$1,0)</f>
        <v>22863334</v>
      </c>
      <c r="H18" s="23">
        <f>VLOOKUP($B18,Total!$A$4:$V$348,Total!G$1,0)</f>
        <v>143</v>
      </c>
      <c r="I18" s="23">
        <f>VLOOKUP($B18,Total!$A$4:$V$348,Total!H$1,0)</f>
        <v>10655788</v>
      </c>
      <c r="J18" s="23">
        <f>VLOOKUP($B18,Total!$A$4:$V$348,Total!I$1,0)</f>
        <v>162</v>
      </c>
      <c r="K18" s="23">
        <f>VLOOKUP($B18,Total!$A$4:$V$348,Total!J$1,0)</f>
        <v>8379774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32</v>
      </c>
      <c r="Q18" s="23">
        <f>VLOOKUP($B18,Total!$A$4:$V$348,Total!P$1,0)</f>
        <v>2384512</v>
      </c>
      <c r="R18" s="23">
        <f>VLOOKUP($B18,Total!$A$4:$V$348,Total!Q$1,0)</f>
        <v>10</v>
      </c>
      <c r="S18" s="23">
        <f>VLOOKUP($B18,Total!$A$4:$V$348,Total!R$1,0)</f>
        <v>517270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1447</v>
      </c>
      <c r="W18" s="23">
        <f>VLOOKUP($B18,Total!$A$4:$V$348,Total!V$1,0)</f>
        <v>93832206</v>
      </c>
      <c r="X18" s="24">
        <f t="shared" si="0"/>
        <v>93832206</v>
      </c>
      <c r="Y18" s="21">
        <f t="shared" si="1"/>
        <v>0</v>
      </c>
      <c r="Z18" s="21">
        <v>0</v>
      </c>
      <c r="AA18" s="21">
        <v>0</v>
      </c>
      <c r="AB18" s="24"/>
      <c r="AC18" s="24">
        <f t="shared" si="2"/>
        <v>93832206</v>
      </c>
      <c r="AD18" s="24">
        <f t="shared" si="3"/>
        <v>0</v>
      </c>
      <c r="AE18" s="24"/>
      <c r="AG18" s="24"/>
      <c r="AH18" s="24"/>
    </row>
    <row r="19" spans="1:34" s="21" customFormat="1" x14ac:dyDescent="0.2">
      <c r="A19" s="22">
        <v>7203</v>
      </c>
      <c r="B19" s="11">
        <v>7106</v>
      </c>
      <c r="C19" s="1" t="s">
        <v>142</v>
      </c>
      <c r="D19" s="23">
        <f>VLOOKUP($B19,Total!$A$4:$V$348,Total!C$1,0)</f>
        <v>119</v>
      </c>
      <c r="E19" s="23">
        <f>VLOOKUP($B19,Total!$A$4:$V$348,Total!D$1,0)</f>
        <v>8867404</v>
      </c>
      <c r="F19" s="23">
        <f>VLOOKUP($B19,Total!$A$4:$V$348,Total!E$1,0)</f>
        <v>114</v>
      </c>
      <c r="G19" s="23">
        <f>VLOOKUP($B19,Total!$A$4:$V$348,Total!F$1,0)</f>
        <v>5896878</v>
      </c>
      <c r="H19" s="23">
        <f>VLOOKUP($B19,Total!$A$4:$V$348,Total!G$1,0)</f>
        <v>30</v>
      </c>
      <c r="I19" s="23">
        <f>VLOOKUP($B19,Total!$A$4:$V$348,Total!H$1,0)</f>
        <v>2235480</v>
      </c>
      <c r="J19" s="23">
        <f>VLOOKUP($B19,Total!$A$4:$V$348,Total!I$1,0)</f>
        <v>27</v>
      </c>
      <c r="K19" s="23">
        <f>VLOOKUP($B19,Total!$A$4:$V$348,Total!J$1,0)</f>
        <v>1396629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11</v>
      </c>
      <c r="Q19" s="23">
        <f>VLOOKUP($B19,Total!$A$4:$V$348,Total!P$1,0)</f>
        <v>819676</v>
      </c>
      <c r="R19" s="23">
        <f>VLOOKUP($B19,Total!$A$4:$V$348,Total!Q$1,0)</f>
        <v>3</v>
      </c>
      <c r="S19" s="23">
        <f>VLOOKUP($B19,Total!$A$4:$V$348,Total!R$1,0)</f>
        <v>155181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304</v>
      </c>
      <c r="W19" s="23">
        <f>VLOOKUP($B19,Total!$A$4:$V$348,Total!V$1,0)</f>
        <v>19371248</v>
      </c>
      <c r="X19" s="24">
        <f t="shared" si="0"/>
        <v>19371248</v>
      </c>
      <c r="Y19" s="21">
        <f t="shared" si="1"/>
        <v>0</v>
      </c>
      <c r="Z19" s="21">
        <v>0</v>
      </c>
      <c r="AA19" s="21">
        <v>0</v>
      </c>
      <c r="AB19" s="24"/>
      <c r="AC19" s="24">
        <f t="shared" si="2"/>
        <v>19371248</v>
      </c>
      <c r="AD19" s="24">
        <f t="shared" si="3"/>
        <v>0</v>
      </c>
      <c r="AE19" s="24"/>
      <c r="AG19" s="24"/>
      <c r="AH19" s="24"/>
    </row>
    <row r="20" spans="1:34" s="21" customFormat="1" x14ac:dyDescent="0.2">
      <c r="A20" s="22">
        <v>7204</v>
      </c>
      <c r="B20" s="11">
        <v>7108</v>
      </c>
      <c r="C20" s="1" t="s">
        <v>143</v>
      </c>
      <c r="D20" s="23">
        <f>VLOOKUP($B20,Total!$A$4:$V$348,Total!C$1,0)</f>
        <v>202</v>
      </c>
      <c r="E20" s="23">
        <f>VLOOKUP($B20,Total!$A$4:$V$348,Total!D$1,0)</f>
        <v>15052232</v>
      </c>
      <c r="F20" s="23">
        <f>VLOOKUP($B20,Total!$A$4:$V$348,Total!E$1,0)</f>
        <v>186</v>
      </c>
      <c r="G20" s="23">
        <f>VLOOKUP($B20,Total!$A$4:$V$348,Total!F$1,0)</f>
        <v>9621222</v>
      </c>
      <c r="H20" s="23">
        <f>VLOOKUP($B20,Total!$A$4:$V$348,Total!G$1,0)</f>
        <v>74</v>
      </c>
      <c r="I20" s="23">
        <f>VLOOKUP($B20,Total!$A$4:$V$348,Total!H$1,0)</f>
        <v>5514184</v>
      </c>
      <c r="J20" s="23">
        <f>VLOOKUP($B20,Total!$A$4:$V$348,Total!I$1,0)</f>
        <v>23</v>
      </c>
      <c r="K20" s="23">
        <f>VLOOKUP($B20,Total!$A$4:$V$348,Total!J$1,0)</f>
        <v>1189721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29</v>
      </c>
      <c r="Q20" s="23">
        <f>VLOOKUP($B20,Total!$A$4:$V$348,Total!P$1,0)</f>
        <v>2160964</v>
      </c>
      <c r="R20" s="23">
        <f>VLOOKUP($B20,Total!$A$4:$V$348,Total!Q$1,0)</f>
        <v>9</v>
      </c>
      <c r="S20" s="23">
        <f>VLOOKUP($B20,Total!$A$4:$V$348,Total!R$1,0)</f>
        <v>465543</v>
      </c>
      <c r="T20" s="23">
        <f>VLOOKUP($B20,Total!$A$4:$V$348,Total!S$1,0)</f>
        <v>7</v>
      </c>
      <c r="U20" s="23">
        <f>VLOOKUP($B20,Total!$A$4:$V$348,Total!T$1,0)</f>
        <v>401644</v>
      </c>
      <c r="V20" s="23">
        <f>VLOOKUP($B20,Total!$A$4:$V$348,Total!U$1,0)</f>
        <v>530</v>
      </c>
      <c r="W20" s="23">
        <f>VLOOKUP($B20,Total!$A$4:$V$348,Total!V$1,0)</f>
        <v>34405510</v>
      </c>
      <c r="X20" s="24">
        <f t="shared" si="0"/>
        <v>34405510</v>
      </c>
      <c r="Y20" s="21">
        <f t="shared" si="1"/>
        <v>0</v>
      </c>
      <c r="Z20" s="21">
        <v>0</v>
      </c>
      <c r="AA20" s="21">
        <v>0</v>
      </c>
      <c r="AB20" s="24"/>
      <c r="AC20" s="24">
        <f t="shared" si="2"/>
        <v>34405510</v>
      </c>
      <c r="AD20" s="24">
        <f t="shared" si="3"/>
        <v>0</v>
      </c>
      <c r="AE20" s="24"/>
      <c r="AG20" s="24"/>
      <c r="AH20" s="24"/>
    </row>
    <row r="21" spans="1:34" s="21" customFormat="1" x14ac:dyDescent="0.2">
      <c r="A21" s="22">
        <v>7205</v>
      </c>
      <c r="B21" s="11">
        <v>7107</v>
      </c>
      <c r="C21" s="1" t="s">
        <v>144</v>
      </c>
      <c r="D21" s="23">
        <f>VLOOKUP($B21,Total!$A$4:$V$348,Total!C$1,0)</f>
        <v>88</v>
      </c>
      <c r="E21" s="23">
        <f>VLOOKUP($B21,Total!$A$4:$V$348,Total!D$1,0)</f>
        <v>6557408</v>
      </c>
      <c r="F21" s="23">
        <f>VLOOKUP($B21,Total!$A$4:$V$348,Total!E$1,0)</f>
        <v>88</v>
      </c>
      <c r="G21" s="23">
        <f>VLOOKUP($B21,Total!$A$4:$V$348,Total!F$1,0)</f>
        <v>4551976</v>
      </c>
      <c r="H21" s="23">
        <f>VLOOKUP($B21,Total!$A$4:$V$348,Total!G$1,0)</f>
        <v>0</v>
      </c>
      <c r="I21" s="23">
        <f>VLOOKUP($B21,Total!$A$4:$V$348,Total!H$1,0)</f>
        <v>0</v>
      </c>
      <c r="J21" s="23">
        <f>VLOOKUP($B21,Total!$A$4:$V$348,Total!I$1,0)</f>
        <v>0</v>
      </c>
      <c r="K21" s="23">
        <f>VLOOKUP($B21,Total!$A$4:$V$348,Total!J$1,0)</f>
        <v>0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0</v>
      </c>
      <c r="Q21" s="23">
        <f>VLOOKUP($B21,Total!$A$4:$V$348,Total!P$1,0)</f>
        <v>0</v>
      </c>
      <c r="R21" s="23">
        <f>VLOOKUP($B21,Total!$A$4:$V$348,Total!Q$1,0)</f>
        <v>0</v>
      </c>
      <c r="S21" s="23">
        <f>VLOOKUP($B21,Total!$A$4:$V$348,Total!R$1,0)</f>
        <v>0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176</v>
      </c>
      <c r="W21" s="23">
        <f>VLOOKUP($B21,Total!$A$4:$V$348,Total!V$1,0)</f>
        <v>11109384</v>
      </c>
      <c r="X21" s="24">
        <f t="shared" si="0"/>
        <v>11109384</v>
      </c>
      <c r="Y21" s="21">
        <f t="shared" si="1"/>
        <v>0</v>
      </c>
      <c r="Z21" s="21">
        <v>0</v>
      </c>
      <c r="AA21" s="21">
        <v>0</v>
      </c>
      <c r="AB21" s="24"/>
      <c r="AC21" s="24">
        <f t="shared" si="2"/>
        <v>11109384</v>
      </c>
      <c r="AD21" s="24">
        <f t="shared" si="3"/>
        <v>0</v>
      </c>
      <c r="AE21" s="24"/>
      <c r="AG21" s="24"/>
      <c r="AH21" s="24"/>
    </row>
    <row r="22" spans="1:34" s="21" customFormat="1" x14ac:dyDescent="0.2">
      <c r="A22" s="22">
        <v>7206</v>
      </c>
      <c r="B22" s="11">
        <v>7105</v>
      </c>
      <c r="C22" s="1" t="s">
        <v>145</v>
      </c>
      <c r="D22" s="23">
        <f>VLOOKUP($B22,Total!$A$4:$V$348,Total!C$1,0)</f>
        <v>212</v>
      </c>
      <c r="E22" s="23">
        <f>VLOOKUP($B22,Total!$A$4:$V$348,Total!D$1,0)</f>
        <v>15797392</v>
      </c>
      <c r="F22" s="23">
        <f>VLOOKUP($B22,Total!$A$4:$V$348,Total!E$1,0)</f>
        <v>190</v>
      </c>
      <c r="G22" s="23">
        <f>VLOOKUP($B22,Total!$A$4:$V$348,Total!F$1,0)</f>
        <v>9828130</v>
      </c>
      <c r="H22" s="23">
        <f>VLOOKUP($B22,Total!$A$4:$V$348,Total!G$1,0)</f>
        <v>164</v>
      </c>
      <c r="I22" s="23">
        <f>VLOOKUP($B22,Total!$A$4:$V$348,Total!H$1,0)</f>
        <v>12220624</v>
      </c>
      <c r="J22" s="23">
        <f>VLOOKUP($B22,Total!$A$4:$V$348,Total!I$1,0)</f>
        <v>111</v>
      </c>
      <c r="K22" s="23">
        <f>VLOOKUP($B22,Total!$A$4:$V$348,Total!J$1,0)</f>
        <v>5741697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76</v>
      </c>
      <c r="Q22" s="23">
        <f>VLOOKUP($B22,Total!$A$4:$V$348,Total!P$1,0)</f>
        <v>5663216</v>
      </c>
      <c r="R22" s="23">
        <f>VLOOKUP($B22,Total!$A$4:$V$348,Total!Q$1,0)</f>
        <v>30</v>
      </c>
      <c r="S22" s="23">
        <f>VLOOKUP($B22,Total!$A$4:$V$348,Total!R$1,0)</f>
        <v>1551810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783</v>
      </c>
      <c r="W22" s="23">
        <f>VLOOKUP($B22,Total!$A$4:$V$348,Total!V$1,0)</f>
        <v>50802869</v>
      </c>
      <c r="X22" s="24">
        <f t="shared" si="0"/>
        <v>50802869</v>
      </c>
      <c r="Y22" s="21">
        <f t="shared" si="1"/>
        <v>0</v>
      </c>
      <c r="Z22" s="21">
        <v>0</v>
      </c>
      <c r="AA22" s="21">
        <v>0</v>
      </c>
      <c r="AB22" s="24"/>
      <c r="AC22" s="24">
        <f t="shared" si="2"/>
        <v>50802869</v>
      </c>
      <c r="AD22" s="24">
        <f t="shared" si="3"/>
        <v>0</v>
      </c>
      <c r="AE22" s="24"/>
      <c r="AG22" s="24"/>
      <c r="AH22" s="24"/>
    </row>
    <row r="23" spans="1:34" s="21" customFormat="1" x14ac:dyDescent="0.2">
      <c r="A23" s="22">
        <v>7207</v>
      </c>
      <c r="B23" s="11">
        <v>7103</v>
      </c>
      <c r="C23" s="1" t="s">
        <v>146</v>
      </c>
      <c r="D23" s="23">
        <f>VLOOKUP($B23,Total!$A$4:$V$348,Total!C$1,0)</f>
        <v>124</v>
      </c>
      <c r="E23" s="23">
        <f>VLOOKUP($B23,Total!$A$4:$V$348,Total!D$1,0)</f>
        <v>9239984</v>
      </c>
      <c r="F23" s="23">
        <f>VLOOKUP($B23,Total!$A$4:$V$348,Total!E$1,0)</f>
        <v>150</v>
      </c>
      <c r="G23" s="23">
        <f>VLOOKUP($B23,Total!$A$4:$V$348,Total!F$1,0)</f>
        <v>7759050</v>
      </c>
      <c r="H23" s="23">
        <f>VLOOKUP($B23,Total!$A$4:$V$348,Total!G$1,0)</f>
        <v>22</v>
      </c>
      <c r="I23" s="23">
        <f>VLOOKUP($B23,Total!$A$4:$V$348,Total!H$1,0)</f>
        <v>1639352</v>
      </c>
      <c r="J23" s="23">
        <f>VLOOKUP($B23,Total!$A$4:$V$348,Total!I$1,0)</f>
        <v>24</v>
      </c>
      <c r="K23" s="23">
        <f>VLOOKUP($B23,Total!$A$4:$V$348,Total!J$1,0)</f>
        <v>1241448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0</v>
      </c>
      <c r="Q23" s="23">
        <f>VLOOKUP($B23,Total!$A$4:$V$348,Total!P$1,0)</f>
        <v>0</v>
      </c>
      <c r="R23" s="23">
        <f>VLOOKUP($B23,Total!$A$4:$V$348,Total!Q$1,0)</f>
        <v>0</v>
      </c>
      <c r="S23" s="23">
        <f>VLOOKUP($B23,Total!$A$4:$V$348,Total!R$1,0)</f>
        <v>0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320</v>
      </c>
      <c r="W23" s="23">
        <f>VLOOKUP($B23,Total!$A$4:$V$348,Total!V$1,0)</f>
        <v>19879834</v>
      </c>
      <c r="X23" s="24">
        <f t="shared" si="0"/>
        <v>19879834</v>
      </c>
      <c r="Y23" s="21">
        <f t="shared" si="1"/>
        <v>0</v>
      </c>
      <c r="Z23" s="21">
        <v>0</v>
      </c>
      <c r="AA23" s="21">
        <v>0</v>
      </c>
      <c r="AB23" s="24"/>
      <c r="AC23" s="24">
        <f t="shared" si="2"/>
        <v>19879834</v>
      </c>
      <c r="AD23" s="24">
        <f t="shared" si="3"/>
        <v>0</v>
      </c>
      <c r="AE23" s="24"/>
      <c r="AG23" s="24"/>
      <c r="AH23" s="24"/>
    </row>
    <row r="24" spans="1:34" s="21" customFormat="1" x14ac:dyDescent="0.2">
      <c r="A24" s="22">
        <v>7208</v>
      </c>
      <c r="B24" s="11">
        <v>7102</v>
      </c>
      <c r="C24" s="1" t="s">
        <v>147</v>
      </c>
      <c r="D24" s="23">
        <f>VLOOKUP($B24,Total!$A$4:$V$348,Total!C$1,0)</f>
        <v>615</v>
      </c>
      <c r="E24" s="23">
        <f>VLOOKUP($B24,Total!$A$4:$V$348,Total!D$1,0)</f>
        <v>45827340</v>
      </c>
      <c r="F24" s="23">
        <f>VLOOKUP($B24,Total!$A$4:$V$348,Total!E$1,0)</f>
        <v>387</v>
      </c>
      <c r="G24" s="23">
        <f>VLOOKUP($B24,Total!$A$4:$V$348,Total!F$1,0)</f>
        <v>20018349</v>
      </c>
      <c r="H24" s="23">
        <f>VLOOKUP($B24,Total!$A$4:$V$348,Total!G$1,0)</f>
        <v>118</v>
      </c>
      <c r="I24" s="23">
        <f>VLOOKUP($B24,Total!$A$4:$V$348,Total!H$1,0)</f>
        <v>8792888</v>
      </c>
      <c r="J24" s="23">
        <f>VLOOKUP($B24,Total!$A$4:$V$348,Total!I$1,0)</f>
        <v>113</v>
      </c>
      <c r="K24" s="23">
        <f>VLOOKUP($B24,Total!$A$4:$V$348,Total!J$1,0)</f>
        <v>5845151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30</v>
      </c>
      <c r="Q24" s="23">
        <f>VLOOKUP($B24,Total!$A$4:$V$348,Total!P$1,0)</f>
        <v>2235480</v>
      </c>
      <c r="R24" s="23">
        <f>VLOOKUP($B24,Total!$A$4:$V$348,Total!Q$1,0)</f>
        <v>9</v>
      </c>
      <c r="S24" s="23">
        <f>VLOOKUP($B24,Total!$A$4:$V$348,Total!R$1,0)</f>
        <v>465543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1272</v>
      </c>
      <c r="W24" s="23">
        <f>VLOOKUP($B24,Total!$A$4:$V$348,Total!V$1,0)</f>
        <v>83184751</v>
      </c>
      <c r="X24" s="24">
        <f t="shared" si="0"/>
        <v>83184751</v>
      </c>
      <c r="Y24" s="21">
        <f t="shared" si="1"/>
        <v>0</v>
      </c>
      <c r="Z24" s="21">
        <v>0</v>
      </c>
      <c r="AA24" s="21">
        <v>0</v>
      </c>
      <c r="AB24" s="24"/>
      <c r="AC24" s="24">
        <f t="shared" si="2"/>
        <v>83184751</v>
      </c>
      <c r="AD24" s="24">
        <f t="shared" si="3"/>
        <v>0</v>
      </c>
      <c r="AE24" s="24"/>
      <c r="AG24" s="24"/>
      <c r="AH24" s="24"/>
    </row>
    <row r="25" spans="1:34" s="21" customFormat="1" x14ac:dyDescent="0.2">
      <c r="A25" s="22">
        <v>7209</v>
      </c>
      <c r="B25" s="11">
        <v>7104</v>
      </c>
      <c r="C25" s="1" t="s">
        <v>148</v>
      </c>
      <c r="D25" s="23">
        <f>VLOOKUP($B25,Total!$A$4:$V$348,Total!C$1,0)</f>
        <v>121</v>
      </c>
      <c r="E25" s="23">
        <f>VLOOKUP($B25,Total!$A$4:$V$348,Total!D$1,0)</f>
        <v>9016436</v>
      </c>
      <c r="F25" s="23">
        <f>VLOOKUP($B25,Total!$A$4:$V$348,Total!E$1,0)</f>
        <v>83</v>
      </c>
      <c r="G25" s="23">
        <f>VLOOKUP($B25,Total!$A$4:$V$348,Total!F$1,0)</f>
        <v>4293341</v>
      </c>
      <c r="H25" s="23">
        <f>VLOOKUP($B25,Total!$A$4:$V$348,Total!G$1,0)</f>
        <v>28</v>
      </c>
      <c r="I25" s="23">
        <f>VLOOKUP($B25,Total!$A$4:$V$348,Total!H$1,0)</f>
        <v>2086448</v>
      </c>
      <c r="J25" s="23">
        <f>VLOOKUP($B25,Total!$A$4:$V$348,Total!I$1,0)</f>
        <v>15</v>
      </c>
      <c r="K25" s="23">
        <f>VLOOKUP($B25,Total!$A$4:$V$348,Total!J$1,0)</f>
        <v>775905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6</v>
      </c>
      <c r="Q25" s="23">
        <f>VLOOKUP($B25,Total!$A$4:$V$348,Total!P$1,0)</f>
        <v>447096</v>
      </c>
      <c r="R25" s="23">
        <f>VLOOKUP($B25,Total!$A$4:$V$348,Total!Q$1,0)</f>
        <v>1</v>
      </c>
      <c r="S25" s="23">
        <f>VLOOKUP($B25,Total!$A$4:$V$348,Total!R$1,0)</f>
        <v>51727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254</v>
      </c>
      <c r="W25" s="23">
        <f>VLOOKUP($B25,Total!$A$4:$V$348,Total!V$1,0)</f>
        <v>16670953</v>
      </c>
      <c r="X25" s="24">
        <f t="shared" si="0"/>
        <v>16670953</v>
      </c>
      <c r="Y25" s="21">
        <f t="shared" si="1"/>
        <v>0</v>
      </c>
      <c r="Z25" s="21">
        <v>0</v>
      </c>
      <c r="AA25" s="21">
        <v>0</v>
      </c>
      <c r="AB25" s="24"/>
      <c r="AC25" s="24">
        <f t="shared" si="2"/>
        <v>16670953</v>
      </c>
      <c r="AD25" s="24">
        <f t="shared" si="3"/>
        <v>0</v>
      </c>
      <c r="AE25" s="24"/>
      <c r="AG25" s="24"/>
      <c r="AH25" s="24"/>
    </row>
    <row r="26" spans="1:34" s="21" customFormat="1" x14ac:dyDescent="0.2">
      <c r="A26" s="22">
        <v>7210</v>
      </c>
      <c r="B26" s="11">
        <v>7110</v>
      </c>
      <c r="C26" s="1" t="s">
        <v>149</v>
      </c>
      <c r="D26" s="23">
        <f>VLOOKUP($B26,Total!$A$4:$V$348,Total!C$1,0)</f>
        <v>155</v>
      </c>
      <c r="E26" s="23">
        <f>VLOOKUP($B26,Total!$A$4:$V$348,Total!D$1,0)</f>
        <v>11549980</v>
      </c>
      <c r="F26" s="23">
        <f>VLOOKUP($B26,Total!$A$4:$V$348,Total!E$1,0)</f>
        <v>114</v>
      </c>
      <c r="G26" s="23">
        <f>VLOOKUP($B26,Total!$A$4:$V$348,Total!F$1,0)</f>
        <v>5896878</v>
      </c>
      <c r="H26" s="23">
        <f>VLOOKUP($B26,Total!$A$4:$V$348,Total!G$1,0)</f>
        <v>57</v>
      </c>
      <c r="I26" s="23">
        <f>VLOOKUP($B26,Total!$A$4:$V$348,Total!H$1,0)</f>
        <v>4247412</v>
      </c>
      <c r="J26" s="23">
        <f>VLOOKUP($B26,Total!$A$4:$V$348,Total!I$1,0)</f>
        <v>28</v>
      </c>
      <c r="K26" s="23">
        <f>VLOOKUP($B26,Total!$A$4:$V$348,Total!J$1,0)</f>
        <v>1448356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24</v>
      </c>
      <c r="Q26" s="23">
        <f>VLOOKUP($B26,Total!$A$4:$V$348,Total!P$1,0)</f>
        <v>1788384</v>
      </c>
      <c r="R26" s="23">
        <f>VLOOKUP($B26,Total!$A$4:$V$348,Total!Q$1,0)</f>
        <v>8</v>
      </c>
      <c r="S26" s="23">
        <f>VLOOKUP($B26,Total!$A$4:$V$348,Total!R$1,0)</f>
        <v>413816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386</v>
      </c>
      <c r="W26" s="23">
        <f>VLOOKUP($B26,Total!$A$4:$V$348,Total!V$1,0)</f>
        <v>25344826</v>
      </c>
      <c r="X26" s="24">
        <f t="shared" si="0"/>
        <v>25344826</v>
      </c>
      <c r="Y26" s="21">
        <f t="shared" si="1"/>
        <v>0</v>
      </c>
      <c r="Z26" s="21">
        <v>0</v>
      </c>
      <c r="AA26" s="21">
        <v>0</v>
      </c>
      <c r="AB26" s="24"/>
      <c r="AC26" s="24">
        <f t="shared" si="2"/>
        <v>25344826</v>
      </c>
      <c r="AD26" s="24">
        <f t="shared" si="3"/>
        <v>0</v>
      </c>
      <c r="AE26" s="24"/>
      <c r="AG26" s="24"/>
      <c r="AH26" s="24"/>
    </row>
    <row r="27" spans="1:34" s="21" customFormat="1" x14ac:dyDescent="0.2">
      <c r="A27" s="22">
        <v>7301</v>
      </c>
      <c r="B27" s="11">
        <v>7401</v>
      </c>
      <c r="C27" s="1" t="s">
        <v>150</v>
      </c>
      <c r="D27" s="23">
        <f>VLOOKUP($B27,Total!$A$4:$V$348,Total!C$1,0)</f>
        <v>1181</v>
      </c>
      <c r="E27" s="23">
        <f>VLOOKUP($B27,Total!$A$4:$V$348,Total!D$1,0)</f>
        <v>88003396</v>
      </c>
      <c r="F27" s="23">
        <f>VLOOKUP($B27,Total!$A$4:$V$348,Total!E$1,0)</f>
        <v>784</v>
      </c>
      <c r="G27" s="23">
        <f>VLOOKUP($B27,Total!$A$4:$V$348,Total!F$1,0)</f>
        <v>40553968</v>
      </c>
      <c r="H27" s="23">
        <f>VLOOKUP($B27,Total!$A$4:$V$348,Total!G$1,0)</f>
        <v>324</v>
      </c>
      <c r="I27" s="23">
        <f>VLOOKUP($B27,Total!$A$4:$V$348,Total!H$1,0)</f>
        <v>24143184</v>
      </c>
      <c r="J27" s="23">
        <f>VLOOKUP($B27,Total!$A$4:$V$348,Total!I$1,0)</f>
        <v>204</v>
      </c>
      <c r="K27" s="23">
        <f>VLOOKUP($B27,Total!$A$4:$V$348,Total!J$1,0)</f>
        <v>10552308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186</v>
      </c>
      <c r="Q27" s="23">
        <f>VLOOKUP($B27,Total!$A$4:$V$348,Total!P$1,0)</f>
        <v>13859976</v>
      </c>
      <c r="R27" s="23">
        <f>VLOOKUP($B27,Total!$A$4:$V$348,Total!Q$1,0)</f>
        <v>60</v>
      </c>
      <c r="S27" s="23">
        <f>VLOOKUP($B27,Total!$A$4:$V$348,Total!R$1,0)</f>
        <v>3103620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2739</v>
      </c>
      <c r="W27" s="23">
        <f>VLOOKUP($B27,Total!$A$4:$V$348,Total!V$1,0)</f>
        <v>180216452</v>
      </c>
      <c r="X27" s="24">
        <f t="shared" si="0"/>
        <v>180216452</v>
      </c>
      <c r="Y27" s="21">
        <f t="shared" si="1"/>
        <v>0</v>
      </c>
      <c r="Z27" s="21">
        <v>0</v>
      </c>
      <c r="AA27" s="21">
        <v>0</v>
      </c>
      <c r="AB27" s="24"/>
      <c r="AC27" s="24">
        <f t="shared" si="2"/>
        <v>180216452</v>
      </c>
      <c r="AD27" s="24">
        <f t="shared" si="3"/>
        <v>0</v>
      </c>
      <c r="AE27" s="24"/>
      <c r="AG27" s="24"/>
      <c r="AH27" s="24"/>
    </row>
    <row r="28" spans="1:34" s="21" customFormat="1" x14ac:dyDescent="0.2">
      <c r="A28" s="22">
        <v>7302</v>
      </c>
      <c r="B28" s="11">
        <v>7408</v>
      </c>
      <c r="C28" s="1" t="s">
        <v>151</v>
      </c>
      <c r="D28" s="23">
        <f>VLOOKUP($B28,Total!$A$4:$V$348,Total!C$1,0)</f>
        <v>214</v>
      </c>
      <c r="E28" s="23">
        <f>VLOOKUP($B28,Total!$A$4:$V$348,Total!D$1,0)</f>
        <v>15946424</v>
      </c>
      <c r="F28" s="23">
        <f>VLOOKUP($B28,Total!$A$4:$V$348,Total!E$1,0)</f>
        <v>196</v>
      </c>
      <c r="G28" s="23">
        <f>VLOOKUP($B28,Total!$A$4:$V$348,Total!F$1,0)</f>
        <v>10138492</v>
      </c>
      <c r="H28" s="23">
        <f>VLOOKUP($B28,Total!$A$4:$V$348,Total!G$1,0)</f>
        <v>186</v>
      </c>
      <c r="I28" s="23">
        <f>VLOOKUP($B28,Total!$A$4:$V$348,Total!H$1,0)</f>
        <v>13859976</v>
      </c>
      <c r="J28" s="23">
        <f>VLOOKUP($B28,Total!$A$4:$V$348,Total!I$1,0)</f>
        <v>41</v>
      </c>
      <c r="K28" s="23">
        <f>VLOOKUP($B28,Total!$A$4:$V$348,Total!J$1,0)</f>
        <v>2120807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0</v>
      </c>
      <c r="Q28" s="23">
        <f>VLOOKUP($B28,Total!$A$4:$V$348,Total!P$1,0)</f>
        <v>0</v>
      </c>
      <c r="R28" s="23">
        <f>VLOOKUP($B28,Total!$A$4:$V$348,Total!Q$1,0)</f>
        <v>0</v>
      </c>
      <c r="S28" s="23">
        <f>VLOOKUP($B28,Total!$A$4:$V$348,Total!R$1,0)</f>
        <v>0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637</v>
      </c>
      <c r="W28" s="23">
        <f>VLOOKUP($B28,Total!$A$4:$V$348,Total!V$1,0)</f>
        <v>42065699</v>
      </c>
      <c r="X28" s="24">
        <f t="shared" si="0"/>
        <v>42065699</v>
      </c>
      <c r="Y28" s="21">
        <f t="shared" si="1"/>
        <v>0</v>
      </c>
      <c r="Z28" s="21">
        <v>0</v>
      </c>
      <c r="AA28" s="21">
        <v>0</v>
      </c>
      <c r="AB28" s="24"/>
      <c r="AC28" s="24">
        <f t="shared" si="2"/>
        <v>42065699</v>
      </c>
      <c r="AD28" s="24">
        <f t="shared" si="3"/>
        <v>0</v>
      </c>
      <c r="AE28" s="24"/>
      <c r="AG28" s="24"/>
      <c r="AH28" s="24"/>
    </row>
    <row r="29" spans="1:34" s="21" customFormat="1" x14ac:dyDescent="0.2">
      <c r="A29" s="22">
        <v>7303</v>
      </c>
      <c r="B29" s="11">
        <v>7402</v>
      </c>
      <c r="C29" s="1" t="s">
        <v>152</v>
      </c>
      <c r="D29" s="23">
        <f>VLOOKUP($B29,Total!$A$4:$V$348,Total!C$1,0)</f>
        <v>317</v>
      </c>
      <c r="E29" s="23">
        <f>VLOOKUP($B29,Total!$A$4:$V$348,Total!D$1,0)</f>
        <v>23621572</v>
      </c>
      <c r="F29" s="23">
        <f>VLOOKUP($B29,Total!$A$4:$V$348,Total!E$1,0)</f>
        <v>281</v>
      </c>
      <c r="G29" s="23">
        <f>VLOOKUP($B29,Total!$A$4:$V$348,Total!F$1,0)</f>
        <v>14535287</v>
      </c>
      <c r="H29" s="23">
        <f>VLOOKUP($B29,Total!$A$4:$V$348,Total!G$1,0)</f>
        <v>173</v>
      </c>
      <c r="I29" s="23">
        <f>VLOOKUP($B29,Total!$A$4:$V$348,Total!H$1,0)</f>
        <v>12891268</v>
      </c>
      <c r="J29" s="23">
        <f>VLOOKUP($B29,Total!$A$4:$V$348,Total!I$1,0)</f>
        <v>77</v>
      </c>
      <c r="K29" s="23">
        <f>VLOOKUP($B29,Total!$A$4:$V$348,Total!J$1,0)</f>
        <v>3982979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50</v>
      </c>
      <c r="Q29" s="23">
        <f>VLOOKUP($B29,Total!$A$4:$V$348,Total!P$1,0)</f>
        <v>3725800</v>
      </c>
      <c r="R29" s="23">
        <f>VLOOKUP($B29,Total!$A$4:$V$348,Total!Q$1,0)</f>
        <v>19</v>
      </c>
      <c r="S29" s="23">
        <f>VLOOKUP($B29,Total!$A$4:$V$348,Total!R$1,0)</f>
        <v>982813</v>
      </c>
      <c r="T29" s="23">
        <f>VLOOKUP($B29,Total!$A$4:$V$348,Total!S$1,0)</f>
        <v>1</v>
      </c>
      <c r="U29" s="23">
        <f>VLOOKUP($B29,Total!$A$4:$V$348,Total!T$1,0)</f>
        <v>54434</v>
      </c>
      <c r="V29" s="23">
        <f>VLOOKUP($B29,Total!$A$4:$V$348,Total!U$1,0)</f>
        <v>918</v>
      </c>
      <c r="W29" s="23">
        <f>VLOOKUP($B29,Total!$A$4:$V$348,Total!V$1,0)</f>
        <v>59794153</v>
      </c>
      <c r="X29" s="24">
        <f t="shared" si="0"/>
        <v>59794153</v>
      </c>
      <c r="Y29" s="21">
        <f t="shared" si="1"/>
        <v>0</v>
      </c>
      <c r="Z29" s="21">
        <v>1</v>
      </c>
      <c r="AA29" s="21">
        <v>30783</v>
      </c>
      <c r="AB29" s="24"/>
      <c r="AC29" s="24">
        <f t="shared" si="2"/>
        <v>59794154</v>
      </c>
      <c r="AD29" s="24">
        <f t="shared" si="3"/>
        <v>30783</v>
      </c>
      <c r="AE29" s="24"/>
      <c r="AG29" s="24"/>
      <c r="AH29" s="24"/>
    </row>
    <row r="30" spans="1:34" s="21" customFormat="1" x14ac:dyDescent="0.2">
      <c r="A30" s="22">
        <v>7304</v>
      </c>
      <c r="B30" s="11">
        <v>7403</v>
      </c>
      <c r="C30" s="1" t="s">
        <v>153</v>
      </c>
      <c r="D30" s="23">
        <f>VLOOKUP($B30,Total!$A$4:$V$348,Total!C$1,0)</f>
        <v>428</v>
      </c>
      <c r="E30" s="23">
        <f>VLOOKUP($B30,Total!$A$4:$V$348,Total!D$1,0)</f>
        <v>31892848</v>
      </c>
      <c r="F30" s="23">
        <f>VLOOKUP($B30,Total!$A$4:$V$348,Total!E$1,0)</f>
        <v>380</v>
      </c>
      <c r="G30" s="23">
        <f>VLOOKUP($B30,Total!$A$4:$V$348,Total!F$1,0)</f>
        <v>19656260</v>
      </c>
      <c r="H30" s="23">
        <f>VLOOKUP($B30,Total!$A$4:$V$348,Total!G$1,0)</f>
        <v>200</v>
      </c>
      <c r="I30" s="23">
        <f>VLOOKUP($B30,Total!$A$4:$V$348,Total!H$1,0)</f>
        <v>14903200</v>
      </c>
      <c r="J30" s="23">
        <f>VLOOKUP($B30,Total!$A$4:$V$348,Total!I$1,0)</f>
        <v>83</v>
      </c>
      <c r="K30" s="23">
        <f>VLOOKUP($B30,Total!$A$4:$V$348,Total!J$1,0)</f>
        <v>4293341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74</v>
      </c>
      <c r="Q30" s="23">
        <f>VLOOKUP($B30,Total!$A$4:$V$348,Total!P$1,0)</f>
        <v>5514184</v>
      </c>
      <c r="R30" s="23">
        <f>VLOOKUP($B30,Total!$A$4:$V$348,Total!Q$1,0)</f>
        <v>24</v>
      </c>
      <c r="S30" s="23">
        <f>VLOOKUP($B30,Total!$A$4:$V$348,Total!R$1,0)</f>
        <v>1241448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1189</v>
      </c>
      <c r="W30" s="23">
        <f>VLOOKUP($B30,Total!$A$4:$V$348,Total!V$1,0)</f>
        <v>77501281</v>
      </c>
      <c r="X30" s="24">
        <f t="shared" si="0"/>
        <v>77501281</v>
      </c>
      <c r="Y30" s="21">
        <f t="shared" si="1"/>
        <v>0</v>
      </c>
      <c r="Z30" s="21">
        <v>0</v>
      </c>
      <c r="AA30" s="21">
        <v>0</v>
      </c>
      <c r="AB30" s="24"/>
      <c r="AC30" s="24">
        <f t="shared" si="2"/>
        <v>77501281</v>
      </c>
      <c r="AD30" s="24">
        <f t="shared" si="3"/>
        <v>0</v>
      </c>
      <c r="AE30" s="24"/>
      <c r="AG30" s="24"/>
      <c r="AH30" s="24"/>
    </row>
    <row r="31" spans="1:34" s="21" customFormat="1" x14ac:dyDescent="0.2">
      <c r="A31" s="22">
        <v>7305</v>
      </c>
      <c r="B31" s="11">
        <v>7404</v>
      </c>
      <c r="C31" s="1" t="s">
        <v>154</v>
      </c>
      <c r="D31" s="23">
        <f>VLOOKUP($B31,Total!$A$4:$V$348,Total!C$1,0)</f>
        <v>412</v>
      </c>
      <c r="E31" s="23">
        <f>VLOOKUP($B31,Total!$A$4:$V$348,Total!D$1,0)</f>
        <v>30700592</v>
      </c>
      <c r="F31" s="23">
        <f>VLOOKUP($B31,Total!$A$4:$V$348,Total!E$1,0)</f>
        <v>355</v>
      </c>
      <c r="G31" s="23">
        <f>VLOOKUP($B31,Total!$A$4:$V$348,Total!F$1,0)</f>
        <v>18363085</v>
      </c>
      <c r="H31" s="23">
        <f>VLOOKUP($B31,Total!$A$4:$V$348,Total!G$1,0)</f>
        <v>192</v>
      </c>
      <c r="I31" s="23">
        <f>VLOOKUP($B31,Total!$A$4:$V$348,Total!H$1,0)</f>
        <v>14307072</v>
      </c>
      <c r="J31" s="23">
        <f>VLOOKUP($B31,Total!$A$4:$V$348,Total!I$1,0)</f>
        <v>144</v>
      </c>
      <c r="K31" s="23">
        <f>VLOOKUP($B31,Total!$A$4:$V$348,Total!J$1,0)</f>
        <v>7448688</v>
      </c>
      <c r="L31" s="23">
        <f>VLOOKUP($B31,Total!$A$4:$V$348,Total!K$1,0)</f>
        <v>0</v>
      </c>
      <c r="M31" s="23">
        <f>VLOOKUP($B31,Total!$A$4:$V$348,Total!L$1,0)</f>
        <v>0</v>
      </c>
      <c r="N31" s="23">
        <f>VLOOKUP($B31,Total!$A$4:$V$348,Total!M$1,0)</f>
        <v>0</v>
      </c>
      <c r="O31" s="23">
        <f>VLOOKUP($B31,Total!$A$4:$V$348,Total!N$1,0)</f>
        <v>0</v>
      </c>
      <c r="P31" s="23">
        <f>VLOOKUP($B31,Total!$A$4:$V$348,Total!O$1,0)</f>
        <v>55</v>
      </c>
      <c r="Q31" s="23">
        <f>VLOOKUP($B31,Total!$A$4:$V$348,Total!P$1,0)</f>
        <v>4098380</v>
      </c>
      <c r="R31" s="23">
        <f>VLOOKUP($B31,Total!$A$4:$V$348,Total!Q$1,0)</f>
        <v>17</v>
      </c>
      <c r="S31" s="23">
        <f>VLOOKUP($B31,Total!$A$4:$V$348,Total!R$1,0)</f>
        <v>879359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1175</v>
      </c>
      <c r="W31" s="23">
        <f>VLOOKUP($B31,Total!$A$4:$V$348,Total!V$1,0)</f>
        <v>75797176</v>
      </c>
      <c r="X31" s="24">
        <f t="shared" si="0"/>
        <v>75797176</v>
      </c>
      <c r="Y31" s="21">
        <f t="shared" si="1"/>
        <v>0</v>
      </c>
      <c r="Z31" s="21">
        <v>0</v>
      </c>
      <c r="AA31" s="21">
        <v>0</v>
      </c>
      <c r="AB31" s="24"/>
      <c r="AC31" s="24">
        <f t="shared" si="2"/>
        <v>75797176</v>
      </c>
      <c r="AD31" s="24">
        <f t="shared" si="3"/>
        <v>0</v>
      </c>
      <c r="AE31" s="24"/>
      <c r="AG31" s="24"/>
      <c r="AH31" s="24"/>
    </row>
    <row r="32" spans="1:34" s="21" customFormat="1" x14ac:dyDescent="0.2">
      <c r="A32" s="22">
        <v>7306</v>
      </c>
      <c r="B32" s="11">
        <v>7405</v>
      </c>
      <c r="C32" s="1" t="s">
        <v>155</v>
      </c>
      <c r="D32" s="23">
        <f>VLOOKUP($B32,Total!$A$4:$V$348,Total!C$1,0)</f>
        <v>362</v>
      </c>
      <c r="E32" s="23">
        <f>VLOOKUP($B32,Total!$A$4:$V$348,Total!D$1,0)</f>
        <v>26974792</v>
      </c>
      <c r="F32" s="23">
        <f>VLOOKUP($B32,Total!$A$4:$V$348,Total!E$1,0)</f>
        <v>272</v>
      </c>
      <c r="G32" s="23">
        <f>VLOOKUP($B32,Total!$A$4:$V$348,Total!F$1,0)</f>
        <v>14069744</v>
      </c>
      <c r="H32" s="23">
        <f>VLOOKUP($B32,Total!$A$4:$V$348,Total!G$1,0)</f>
        <v>157</v>
      </c>
      <c r="I32" s="23">
        <f>VLOOKUP($B32,Total!$A$4:$V$348,Total!H$1,0)</f>
        <v>11699012</v>
      </c>
      <c r="J32" s="23">
        <f>VLOOKUP($B32,Total!$A$4:$V$348,Total!I$1,0)</f>
        <v>82</v>
      </c>
      <c r="K32" s="23">
        <f>VLOOKUP($B32,Total!$A$4:$V$348,Total!J$1,0)</f>
        <v>4241614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22</v>
      </c>
      <c r="Q32" s="23">
        <f>VLOOKUP($B32,Total!$A$4:$V$348,Total!P$1,0)</f>
        <v>1639352</v>
      </c>
      <c r="R32" s="23">
        <f>VLOOKUP($B32,Total!$A$4:$V$348,Total!Q$1,0)</f>
        <v>8</v>
      </c>
      <c r="S32" s="23">
        <f>VLOOKUP($B32,Total!$A$4:$V$348,Total!R$1,0)</f>
        <v>413816</v>
      </c>
      <c r="T32" s="23">
        <f>VLOOKUP($B32,Total!$A$4:$V$348,Total!S$1,0)</f>
        <v>5</v>
      </c>
      <c r="U32" s="23">
        <f>VLOOKUP($B32,Total!$A$4:$V$348,Total!T$1,0)</f>
        <v>158225</v>
      </c>
      <c r="V32" s="23">
        <f>VLOOKUP($B32,Total!$A$4:$V$348,Total!U$1,0)</f>
        <v>908</v>
      </c>
      <c r="W32" s="23">
        <f>VLOOKUP($B32,Total!$A$4:$V$348,Total!V$1,0)</f>
        <v>59196555</v>
      </c>
      <c r="X32" s="24">
        <f t="shared" si="0"/>
        <v>59196555</v>
      </c>
      <c r="Y32" s="21">
        <f t="shared" si="1"/>
        <v>0</v>
      </c>
      <c r="Z32" s="21">
        <v>3</v>
      </c>
      <c r="AA32" s="21">
        <v>92349</v>
      </c>
      <c r="AB32" s="24"/>
      <c r="AC32" s="24">
        <f t="shared" si="2"/>
        <v>59196558</v>
      </c>
      <c r="AD32" s="24">
        <f t="shared" si="3"/>
        <v>92349</v>
      </c>
      <c r="AE32" s="24"/>
      <c r="AG32" s="24"/>
      <c r="AH32" s="24"/>
    </row>
    <row r="33" spans="1:34" s="21" customFormat="1" x14ac:dyDescent="0.2">
      <c r="A33" s="22">
        <v>7309</v>
      </c>
      <c r="B33" s="11">
        <v>7407</v>
      </c>
      <c r="C33" s="1" t="s">
        <v>156</v>
      </c>
      <c r="D33" s="23">
        <f>VLOOKUP($B33,Total!$A$4:$V$348,Total!C$1,0)</f>
        <v>279</v>
      </c>
      <c r="E33" s="23">
        <f>VLOOKUP($B33,Total!$A$4:$V$348,Total!D$1,0)</f>
        <v>20789964</v>
      </c>
      <c r="F33" s="23">
        <f>VLOOKUP($B33,Total!$A$4:$V$348,Total!E$1,0)</f>
        <v>198</v>
      </c>
      <c r="G33" s="23">
        <f>VLOOKUP($B33,Total!$A$4:$V$348,Total!F$1,0)</f>
        <v>10241946</v>
      </c>
      <c r="H33" s="23">
        <f>VLOOKUP($B33,Total!$A$4:$V$348,Total!G$1,0)</f>
        <v>126</v>
      </c>
      <c r="I33" s="23">
        <f>VLOOKUP($B33,Total!$A$4:$V$348,Total!H$1,0)</f>
        <v>9389016</v>
      </c>
      <c r="J33" s="23">
        <f>VLOOKUP($B33,Total!$A$4:$V$348,Total!I$1,0)</f>
        <v>51</v>
      </c>
      <c r="K33" s="23">
        <f>VLOOKUP($B33,Total!$A$4:$V$348,Total!J$1,0)</f>
        <v>2638077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0</v>
      </c>
      <c r="Q33" s="23">
        <f>VLOOKUP($B33,Total!$A$4:$V$348,Total!P$1,0)</f>
        <v>0</v>
      </c>
      <c r="R33" s="23">
        <f>VLOOKUP($B33,Total!$A$4:$V$348,Total!Q$1,0)</f>
        <v>0</v>
      </c>
      <c r="S33" s="23">
        <f>VLOOKUP($B33,Total!$A$4:$V$348,Total!R$1,0)</f>
        <v>0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654</v>
      </c>
      <c r="W33" s="23">
        <f>VLOOKUP($B33,Total!$A$4:$V$348,Total!V$1,0)</f>
        <v>43059003</v>
      </c>
      <c r="X33" s="24">
        <f t="shared" si="0"/>
        <v>43059003</v>
      </c>
      <c r="Y33" s="21">
        <f t="shared" si="1"/>
        <v>0</v>
      </c>
      <c r="Z33" s="21">
        <v>0</v>
      </c>
      <c r="AA33" s="21">
        <v>0</v>
      </c>
      <c r="AB33" s="24"/>
      <c r="AC33" s="24">
        <f t="shared" si="2"/>
        <v>43059003</v>
      </c>
      <c r="AD33" s="24">
        <f t="shared" si="3"/>
        <v>0</v>
      </c>
      <c r="AE33" s="24"/>
      <c r="AG33" s="24"/>
      <c r="AH33" s="24"/>
    </row>
    <row r="34" spans="1:34" s="21" customFormat="1" x14ac:dyDescent="0.2">
      <c r="A34" s="22">
        <v>7310</v>
      </c>
      <c r="B34" s="11">
        <v>7406</v>
      </c>
      <c r="C34" s="1" t="s">
        <v>157</v>
      </c>
      <c r="D34" s="23">
        <f>VLOOKUP($B34,Total!$A$4:$V$348,Total!C$1,0)</f>
        <v>383</v>
      </c>
      <c r="E34" s="23">
        <f>VLOOKUP($B34,Total!$A$4:$V$348,Total!D$1,0)</f>
        <v>28539628</v>
      </c>
      <c r="F34" s="23">
        <f>VLOOKUP($B34,Total!$A$4:$V$348,Total!E$1,0)</f>
        <v>450</v>
      </c>
      <c r="G34" s="23">
        <f>VLOOKUP($B34,Total!$A$4:$V$348,Total!F$1,0)</f>
        <v>23277150</v>
      </c>
      <c r="H34" s="23">
        <f>VLOOKUP($B34,Total!$A$4:$V$348,Total!G$1,0)</f>
        <v>169</v>
      </c>
      <c r="I34" s="23">
        <f>VLOOKUP($B34,Total!$A$4:$V$348,Total!H$1,0)</f>
        <v>12593204</v>
      </c>
      <c r="J34" s="23">
        <f>VLOOKUP($B34,Total!$A$4:$V$348,Total!I$1,0)</f>
        <v>116</v>
      </c>
      <c r="K34" s="23">
        <f>VLOOKUP($B34,Total!$A$4:$V$348,Total!J$1,0)</f>
        <v>6000332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63</v>
      </c>
      <c r="Q34" s="23">
        <f>VLOOKUP($B34,Total!$A$4:$V$348,Total!P$1,0)</f>
        <v>4694508</v>
      </c>
      <c r="R34" s="23">
        <f>VLOOKUP($B34,Total!$A$4:$V$348,Total!Q$1,0)</f>
        <v>22</v>
      </c>
      <c r="S34" s="23">
        <f>VLOOKUP($B34,Total!$A$4:$V$348,Total!R$1,0)</f>
        <v>1137994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1203</v>
      </c>
      <c r="W34" s="23">
        <f>VLOOKUP($B34,Total!$A$4:$V$348,Total!V$1,0)</f>
        <v>76242816</v>
      </c>
      <c r="X34" s="24">
        <f t="shared" si="0"/>
        <v>76242816</v>
      </c>
      <c r="Y34" s="21">
        <f t="shared" si="1"/>
        <v>0</v>
      </c>
      <c r="Z34" s="21">
        <v>0</v>
      </c>
      <c r="AA34" s="21">
        <v>0</v>
      </c>
      <c r="AB34" s="24"/>
      <c r="AC34" s="24">
        <f t="shared" si="2"/>
        <v>76242816</v>
      </c>
      <c r="AD34" s="24">
        <f t="shared" si="3"/>
        <v>0</v>
      </c>
      <c r="AE34" s="24"/>
      <c r="AG34" s="24"/>
      <c r="AH34" s="24"/>
    </row>
    <row r="35" spans="1:34" s="21" customFormat="1" x14ac:dyDescent="0.2">
      <c r="A35" s="22">
        <v>7401</v>
      </c>
      <c r="B35" s="11">
        <v>7201</v>
      </c>
      <c r="C35" s="1" t="s">
        <v>158</v>
      </c>
      <c r="D35" s="23">
        <f>VLOOKUP($B35,Total!$A$4:$V$348,Total!C$1,0)</f>
        <v>647</v>
      </c>
      <c r="E35" s="23">
        <f>VLOOKUP($B35,Total!$A$4:$V$348,Total!D$1,0)</f>
        <v>48211852</v>
      </c>
      <c r="F35" s="23">
        <f>VLOOKUP($B35,Total!$A$4:$V$348,Total!E$1,0)</f>
        <v>526</v>
      </c>
      <c r="G35" s="23">
        <f>VLOOKUP($B35,Total!$A$4:$V$348,Total!F$1,0)</f>
        <v>27208402</v>
      </c>
      <c r="H35" s="23">
        <f>VLOOKUP($B35,Total!$A$4:$V$348,Total!G$1,0)</f>
        <v>208</v>
      </c>
      <c r="I35" s="23">
        <f>VLOOKUP($B35,Total!$A$4:$V$348,Total!H$1,0)</f>
        <v>15499328</v>
      </c>
      <c r="J35" s="23">
        <f>VLOOKUP($B35,Total!$A$4:$V$348,Total!I$1,0)</f>
        <v>115</v>
      </c>
      <c r="K35" s="23">
        <f>VLOOKUP($B35,Total!$A$4:$V$348,Total!J$1,0)</f>
        <v>5948605</v>
      </c>
      <c r="L35" s="23">
        <f>VLOOKUP($B35,Total!$A$4:$V$348,Total!K$1,0)</f>
        <v>12</v>
      </c>
      <c r="M35" s="23">
        <f>VLOOKUP($B35,Total!$A$4:$V$348,Total!L$1,0)</f>
        <v>894192</v>
      </c>
      <c r="N35" s="23">
        <f>VLOOKUP($B35,Total!$A$4:$V$348,Total!M$1,0)</f>
        <v>5</v>
      </c>
      <c r="O35" s="23">
        <f>VLOOKUP($B35,Total!$A$4:$V$348,Total!N$1,0)</f>
        <v>258635</v>
      </c>
      <c r="P35" s="23">
        <f>VLOOKUP($B35,Total!$A$4:$V$348,Total!O$1,0)</f>
        <v>0</v>
      </c>
      <c r="Q35" s="23">
        <f>VLOOKUP($B35,Total!$A$4:$V$348,Total!P$1,0)</f>
        <v>0</v>
      </c>
      <c r="R35" s="23">
        <f>VLOOKUP($B35,Total!$A$4:$V$348,Total!Q$1,0)</f>
        <v>0</v>
      </c>
      <c r="S35" s="23">
        <f>VLOOKUP($B35,Total!$A$4:$V$348,Total!R$1,0)</f>
        <v>0</v>
      </c>
      <c r="T35" s="23">
        <f>VLOOKUP($B35,Total!$A$4:$V$348,Total!S$1,0)</f>
        <v>2</v>
      </c>
      <c r="U35" s="23">
        <f>VLOOKUP($B35,Total!$A$4:$V$348,Total!T$1,0)</f>
        <v>86079</v>
      </c>
      <c r="V35" s="23">
        <f>VLOOKUP($B35,Total!$A$4:$V$348,Total!U$1,0)</f>
        <v>1515</v>
      </c>
      <c r="W35" s="23">
        <f>VLOOKUP($B35,Total!$A$4:$V$348,Total!V$1,0)</f>
        <v>98107093</v>
      </c>
      <c r="X35" s="24">
        <f t="shared" si="0"/>
        <v>98107093</v>
      </c>
      <c r="Y35" s="21">
        <f t="shared" si="1"/>
        <v>0</v>
      </c>
      <c r="Z35" s="21">
        <v>0</v>
      </c>
      <c r="AA35" s="21">
        <v>0</v>
      </c>
      <c r="AB35" s="24"/>
      <c r="AC35" s="24">
        <f t="shared" si="2"/>
        <v>98107093</v>
      </c>
      <c r="AD35" s="24">
        <f t="shared" si="3"/>
        <v>0</v>
      </c>
      <c r="AE35" s="24"/>
      <c r="AG35" s="24"/>
      <c r="AH35" s="24"/>
    </row>
    <row r="36" spans="1:34" s="21" customFormat="1" x14ac:dyDescent="0.2">
      <c r="A36" s="22">
        <v>7402</v>
      </c>
      <c r="B36" s="11">
        <v>7203</v>
      </c>
      <c r="C36" s="1" t="s">
        <v>159</v>
      </c>
      <c r="D36" s="23">
        <f>VLOOKUP($B36,Total!$A$4:$V$348,Total!C$1,0)</f>
        <v>251</v>
      </c>
      <c r="E36" s="23">
        <f>VLOOKUP($B36,Total!$A$4:$V$348,Total!D$1,0)</f>
        <v>18703516</v>
      </c>
      <c r="F36" s="23">
        <f>VLOOKUP($B36,Total!$A$4:$V$348,Total!E$1,0)</f>
        <v>153</v>
      </c>
      <c r="G36" s="23">
        <f>VLOOKUP($B36,Total!$A$4:$V$348,Total!F$1,0)</f>
        <v>7914231</v>
      </c>
      <c r="H36" s="23">
        <f>VLOOKUP($B36,Total!$A$4:$V$348,Total!G$1,0)</f>
        <v>95</v>
      </c>
      <c r="I36" s="23">
        <f>VLOOKUP($B36,Total!$A$4:$V$348,Total!H$1,0)</f>
        <v>7079020</v>
      </c>
      <c r="J36" s="23">
        <f>VLOOKUP($B36,Total!$A$4:$V$348,Total!I$1,0)</f>
        <v>37</v>
      </c>
      <c r="K36" s="23">
        <f>VLOOKUP($B36,Total!$A$4:$V$348,Total!J$1,0)</f>
        <v>1913899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15</v>
      </c>
      <c r="Q36" s="23">
        <f>VLOOKUP($B36,Total!$A$4:$V$348,Total!P$1,0)</f>
        <v>1117740</v>
      </c>
      <c r="R36" s="23">
        <f>VLOOKUP($B36,Total!$A$4:$V$348,Total!Q$1,0)</f>
        <v>6</v>
      </c>
      <c r="S36" s="23">
        <f>VLOOKUP($B36,Total!$A$4:$V$348,Total!R$1,0)</f>
        <v>310362</v>
      </c>
      <c r="T36" s="23">
        <f>VLOOKUP($B36,Total!$A$4:$V$348,Total!S$1,0)</f>
        <v>0</v>
      </c>
      <c r="U36" s="23">
        <f>VLOOKUP($B36,Total!$A$4:$V$348,Total!T$1,0)</f>
        <v>0</v>
      </c>
      <c r="V36" s="23">
        <f>VLOOKUP($B36,Total!$A$4:$V$348,Total!U$1,0)</f>
        <v>557</v>
      </c>
      <c r="W36" s="23">
        <f>VLOOKUP($B36,Total!$A$4:$V$348,Total!V$1,0)</f>
        <v>37038768</v>
      </c>
      <c r="X36" s="24">
        <f t="shared" si="0"/>
        <v>37038768</v>
      </c>
      <c r="Y36" s="21">
        <f t="shared" si="1"/>
        <v>0</v>
      </c>
      <c r="Z36" s="21">
        <v>0</v>
      </c>
      <c r="AA36" s="21">
        <v>0</v>
      </c>
      <c r="AB36" s="24"/>
      <c r="AC36" s="24">
        <f t="shared" si="2"/>
        <v>37038768</v>
      </c>
      <c r="AD36" s="24">
        <f t="shared" si="3"/>
        <v>0</v>
      </c>
      <c r="AE36" s="24"/>
      <c r="AG36" s="24"/>
      <c r="AH36" s="24"/>
    </row>
    <row r="37" spans="1:34" s="21" customFormat="1" x14ac:dyDescent="0.2">
      <c r="A37" s="36">
        <v>7403</v>
      </c>
      <c r="B37" s="11">
        <v>7202</v>
      </c>
      <c r="C37" s="1" t="s">
        <v>160</v>
      </c>
      <c r="D37" s="23">
        <f>VLOOKUP($B37,Total!$A$4:$V$348,Total!C$1,0)</f>
        <v>206</v>
      </c>
      <c r="E37" s="23">
        <f>VLOOKUP($B37,Total!$A$4:$V$348,Total!D$1,0)</f>
        <v>15350296</v>
      </c>
      <c r="F37" s="23">
        <f>VLOOKUP($B37,Total!$A$4:$V$348,Total!E$1,0)</f>
        <v>123</v>
      </c>
      <c r="G37" s="23">
        <f>VLOOKUP($B37,Total!$A$4:$V$348,Total!F$1,0)</f>
        <v>6362421</v>
      </c>
      <c r="H37" s="23">
        <f>VLOOKUP($B37,Total!$A$4:$V$348,Total!G$1,0)</f>
        <v>31</v>
      </c>
      <c r="I37" s="23">
        <f>VLOOKUP($B37,Total!$A$4:$V$348,Total!H$1,0)</f>
        <v>2309996</v>
      </c>
      <c r="J37" s="23">
        <f>VLOOKUP($B37,Total!$A$4:$V$348,Total!I$1,0)</f>
        <v>16</v>
      </c>
      <c r="K37" s="23">
        <f>VLOOKUP($B37,Total!$A$4:$V$348,Total!J$1,0)</f>
        <v>827632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4</v>
      </c>
      <c r="Q37" s="23">
        <f>VLOOKUP($B37,Total!$A$4:$V$348,Total!P$1,0)</f>
        <v>298064</v>
      </c>
      <c r="R37" s="23">
        <f>VLOOKUP($B37,Total!$A$4:$V$348,Total!Q$1,0)</f>
        <v>1</v>
      </c>
      <c r="S37" s="23">
        <f>VLOOKUP($B37,Total!$A$4:$V$348,Total!R$1,0)</f>
        <v>51727</v>
      </c>
      <c r="T37" s="23">
        <f>VLOOKUP($B37,Total!$A$4:$V$348,Total!S$1,0)</f>
        <v>1</v>
      </c>
      <c r="U37" s="23">
        <f>VLOOKUP($B37,Total!$A$4:$V$348,Total!T$1,0)</f>
        <v>31645</v>
      </c>
      <c r="V37" s="23">
        <f>VLOOKUP($B37,Total!$A$4:$V$348,Total!U$1,0)</f>
        <v>382</v>
      </c>
      <c r="W37" s="23">
        <f>VLOOKUP($B37,Total!$A$4:$V$348,Total!V$1,0)</f>
        <v>25231781</v>
      </c>
      <c r="X37" s="24">
        <f t="shared" si="0"/>
        <v>25231781</v>
      </c>
      <c r="Y37" s="21">
        <f t="shared" si="1"/>
        <v>0</v>
      </c>
      <c r="Z37" s="21">
        <v>0</v>
      </c>
      <c r="AA37" s="21">
        <v>0</v>
      </c>
      <c r="AB37" s="24"/>
      <c r="AC37" s="24">
        <f t="shared" si="2"/>
        <v>25231781</v>
      </c>
      <c r="AD37" s="24">
        <f t="shared" si="3"/>
        <v>0</v>
      </c>
      <c r="AE37" s="24"/>
      <c r="AG37" s="24"/>
      <c r="AH37" s="24"/>
    </row>
    <row r="38" spans="1:34" s="21" customFormat="1" ht="13.5" customHeight="1" x14ac:dyDescent="0.2">
      <c r="A38" s="197" t="s">
        <v>366</v>
      </c>
      <c r="B38" s="197"/>
      <c r="C38" s="197"/>
      <c r="D38" s="25">
        <f t="shared" ref="D38:W38" si="4">SUM(D8:D37)</f>
        <v>11391</v>
      </c>
      <c r="E38" s="26">
        <f t="shared" si="4"/>
        <v>848811756</v>
      </c>
      <c r="F38" s="26">
        <f t="shared" si="4"/>
        <v>9502</v>
      </c>
      <c r="G38" s="26">
        <f t="shared" si="4"/>
        <v>491509954</v>
      </c>
      <c r="H38" s="26">
        <f t="shared" si="4"/>
        <v>3477</v>
      </c>
      <c r="I38" s="26">
        <f t="shared" si="4"/>
        <v>259092132</v>
      </c>
      <c r="J38" s="26">
        <f t="shared" si="4"/>
        <v>2268</v>
      </c>
      <c r="K38" s="26">
        <f t="shared" si="4"/>
        <v>117316836</v>
      </c>
      <c r="L38" s="26">
        <f t="shared" si="4"/>
        <v>80</v>
      </c>
      <c r="M38" s="26">
        <f t="shared" si="4"/>
        <v>5961280</v>
      </c>
      <c r="N38" s="26">
        <f t="shared" si="4"/>
        <v>14</v>
      </c>
      <c r="O38" s="26">
        <f t="shared" si="4"/>
        <v>724178</v>
      </c>
      <c r="P38" s="26">
        <f t="shared" si="4"/>
        <v>1106</v>
      </c>
      <c r="Q38" s="26">
        <f t="shared" si="4"/>
        <v>82414696</v>
      </c>
      <c r="R38" s="26">
        <f t="shared" si="4"/>
        <v>328</v>
      </c>
      <c r="S38" s="50">
        <f t="shared" si="4"/>
        <v>16966456</v>
      </c>
      <c r="T38" s="26">
        <f t="shared" si="4"/>
        <v>19</v>
      </c>
      <c r="U38" s="26">
        <f t="shared" si="4"/>
        <v>849751</v>
      </c>
      <c r="V38" s="26">
        <f t="shared" si="4"/>
        <v>28185</v>
      </c>
      <c r="W38" s="28">
        <f t="shared" si="4"/>
        <v>1823647039</v>
      </c>
    </row>
    <row r="39" spans="1:34" x14ac:dyDescent="0.2">
      <c r="X39" s="49"/>
      <c r="Y39" s="49"/>
    </row>
    <row r="42" spans="1:34" x14ac:dyDescent="0.2">
      <c r="F42" s="31" t="s">
        <v>367</v>
      </c>
      <c r="G42" s="32">
        <v>72486</v>
      </c>
    </row>
    <row r="43" spans="1:34" x14ac:dyDescent="0.2">
      <c r="F43" s="31" t="s">
        <v>368</v>
      </c>
      <c r="G43" s="32">
        <v>50318</v>
      </c>
    </row>
  </sheetData>
  <mergeCells count="13">
    <mergeCell ref="A38:C38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9.28515625" style="14" customWidth="1"/>
    <col min="2" max="2" width="14.140625" style="14" customWidth="1"/>
    <col min="3" max="3" width="20.28515625" style="14" customWidth="1"/>
    <col min="4" max="4" width="11.85546875" hidden="1" customWidth="1"/>
    <col min="5" max="5" width="14.140625" hidden="1" customWidth="1"/>
    <col min="6" max="6" width="11.85546875" hidden="1" customWidth="1"/>
    <col min="7" max="7" width="14.140625" hidden="1" customWidth="1"/>
    <col min="8" max="8" width="11.85546875" hidden="1" customWidth="1"/>
    <col min="9" max="9" width="14.140625" hidden="1" customWidth="1"/>
    <col min="10" max="10" width="11.85546875" hidden="1" customWidth="1"/>
    <col min="11" max="11" width="13.140625" hidden="1" customWidth="1"/>
    <col min="12" max="12" width="12" hidden="1" customWidth="1"/>
    <col min="13" max="13" width="13.28515625" hidden="1" customWidth="1"/>
    <col min="14" max="14" width="12" hidden="1" customWidth="1"/>
    <col min="15" max="15" width="13.28515625" hidden="1" customWidth="1"/>
    <col min="16" max="16" width="11.85546875" hidden="1" customWidth="1"/>
    <col min="17" max="17" width="12.42578125" hidden="1" customWidth="1"/>
    <col min="18" max="19" width="11.85546875" hidden="1" customWidth="1"/>
    <col min="20" max="20" width="12.85546875" hidden="1" customWidth="1"/>
    <col min="21" max="21" width="11.855468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376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4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130.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22">
        <v>8201</v>
      </c>
      <c r="B8" s="11">
        <v>8101</v>
      </c>
      <c r="C8" s="1" t="s">
        <v>182</v>
      </c>
      <c r="D8" s="23">
        <f>VLOOKUP($B8,Total!$A$4:$V$348,Total!C$1,0)</f>
        <v>0</v>
      </c>
      <c r="E8" s="23">
        <f>VLOOKUP($B8,Total!$A$4:$V$348,Total!D$1,0)</f>
        <v>0</v>
      </c>
      <c r="F8" s="23">
        <f>VLOOKUP($B8,Total!$A$4:$V$348,Total!E$1,0)</f>
        <v>0</v>
      </c>
      <c r="G8" s="23">
        <f>VLOOKUP($B8,Total!$A$4:$V$348,Total!F$1,0)</f>
        <v>0</v>
      </c>
      <c r="H8" s="23">
        <f>VLOOKUP($B8,Total!$A$4:$V$348,Total!G$1,0)</f>
        <v>619</v>
      </c>
      <c r="I8" s="23">
        <f>VLOOKUP($B8,Total!$A$4:$V$348,Total!H$1,0)</f>
        <v>46125404</v>
      </c>
      <c r="J8" s="23">
        <f>VLOOKUP($B8,Total!$A$4:$V$348,Total!I$1,0)</f>
        <v>335</v>
      </c>
      <c r="K8" s="23">
        <f>VLOOKUP($B8,Total!$A$4:$V$348,Total!J$1,0)</f>
        <v>17328545</v>
      </c>
      <c r="L8" s="23">
        <f>VLOOKUP($B8,Total!$A$4:$V$348,Total!K$1,0)</f>
        <v>107</v>
      </c>
      <c r="M8" s="23">
        <f>VLOOKUP($B8,Total!$A$4:$V$348,Total!L$1,0)</f>
        <v>7973212</v>
      </c>
      <c r="N8" s="23">
        <f>VLOOKUP($B8,Total!$A$4:$V$348,Total!M$1,0)</f>
        <v>14</v>
      </c>
      <c r="O8" s="23">
        <f>VLOOKUP($B8,Total!$A$4:$V$348,Total!N$1,0)</f>
        <v>724178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1075</v>
      </c>
      <c r="W8" s="23">
        <f>VLOOKUP($B8,Total!$A$4:$V$348,Total!V$1,0)</f>
        <v>72151339</v>
      </c>
      <c r="X8" s="24">
        <f t="shared" ref="X8:X40" si="0">E8+G8+I8+K8+M8+O8+Q8+S8+U8</f>
        <v>72151339</v>
      </c>
      <c r="Y8" s="21">
        <f t="shared" ref="Y8:Y40" si="1">IF(W8=X8,0,1)</f>
        <v>0</v>
      </c>
      <c r="Z8" s="21">
        <v>0</v>
      </c>
      <c r="AA8" s="21">
        <v>0</v>
      </c>
      <c r="AB8" s="21">
        <v>0</v>
      </c>
      <c r="AC8" s="21">
        <v>0</v>
      </c>
      <c r="AD8" s="24"/>
      <c r="AE8" s="24">
        <f t="shared" ref="AE8:AE40" si="2">X8+Z8+AB8</f>
        <v>72151339</v>
      </c>
      <c r="AF8" s="21">
        <f t="shared" ref="AF8:AF40" si="3">Y8+AA8+AC8</f>
        <v>0</v>
      </c>
      <c r="AG8" s="24"/>
      <c r="AH8" s="24"/>
    </row>
    <row r="9" spans="1:34" s="21" customFormat="1" x14ac:dyDescent="0.2">
      <c r="A9" s="22">
        <v>8202</v>
      </c>
      <c r="B9" s="11">
        <v>8107</v>
      </c>
      <c r="C9" s="1" t="s">
        <v>183</v>
      </c>
      <c r="D9" s="23">
        <f>VLOOKUP($B9,Total!$A$4:$V$348,Total!C$1,0)</f>
        <v>242</v>
      </c>
      <c r="E9" s="23">
        <f>VLOOKUP($B9,Total!$A$4:$V$348,Total!D$1,0)</f>
        <v>18032872</v>
      </c>
      <c r="F9" s="23">
        <f>VLOOKUP($B9,Total!$A$4:$V$348,Total!E$1,0)</f>
        <v>414</v>
      </c>
      <c r="G9" s="23">
        <f>VLOOKUP($B9,Total!$A$4:$V$348,Total!F$1,0)</f>
        <v>21414978</v>
      </c>
      <c r="H9" s="23">
        <f>VLOOKUP($B9,Total!$A$4:$V$348,Total!G$1,0)</f>
        <v>136</v>
      </c>
      <c r="I9" s="23">
        <f>VLOOKUP($B9,Total!$A$4:$V$348,Total!H$1,0)</f>
        <v>10134176</v>
      </c>
      <c r="J9" s="23">
        <f>VLOOKUP($B9,Total!$A$4:$V$348,Total!I$1,0)</f>
        <v>78</v>
      </c>
      <c r="K9" s="23">
        <f>VLOOKUP($B9,Total!$A$4:$V$348,Total!J$1,0)</f>
        <v>4034706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36</v>
      </c>
      <c r="Q9" s="23">
        <f>VLOOKUP($B9,Total!$A$4:$V$348,Total!P$1,0)</f>
        <v>2682576</v>
      </c>
      <c r="R9" s="23">
        <f>VLOOKUP($B9,Total!$A$4:$V$348,Total!Q$1,0)</f>
        <v>15</v>
      </c>
      <c r="S9" s="23">
        <f>VLOOKUP($B9,Total!$A$4:$V$348,Total!R$1,0)</f>
        <v>775905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921</v>
      </c>
      <c r="W9" s="23">
        <f>VLOOKUP($B9,Total!$A$4:$V$348,Total!V$1,0)</f>
        <v>57075213</v>
      </c>
      <c r="X9" s="24">
        <f t="shared" si="0"/>
        <v>57075213</v>
      </c>
      <c r="Y9" s="21">
        <f t="shared" si="1"/>
        <v>0</v>
      </c>
      <c r="Z9" s="21">
        <v>0</v>
      </c>
      <c r="AA9" s="21">
        <v>0</v>
      </c>
      <c r="AD9" s="24"/>
      <c r="AE9" s="24">
        <f t="shared" si="2"/>
        <v>57075213</v>
      </c>
      <c r="AF9" s="21">
        <f t="shared" si="3"/>
        <v>0</v>
      </c>
      <c r="AG9" s="24"/>
      <c r="AH9" s="24"/>
    </row>
    <row r="10" spans="1:34" s="21" customFormat="1" x14ac:dyDescent="0.2">
      <c r="A10" s="22">
        <v>8203</v>
      </c>
      <c r="B10" s="11">
        <v>8105</v>
      </c>
      <c r="C10" s="1" t="s">
        <v>184</v>
      </c>
      <c r="D10" s="23">
        <f>VLOOKUP($B10,Total!$A$4:$V$348,Total!C$1,0)</f>
        <v>0</v>
      </c>
      <c r="E10" s="23">
        <f>VLOOKUP($B10,Total!$A$4:$V$348,Total!D$1,0)</f>
        <v>0</v>
      </c>
      <c r="F10" s="23">
        <f>VLOOKUP($B10,Total!$A$4:$V$348,Total!E$1,0)</f>
        <v>0</v>
      </c>
      <c r="G10" s="23">
        <f>VLOOKUP($B10,Total!$A$4:$V$348,Total!F$1,0)</f>
        <v>0</v>
      </c>
      <c r="H10" s="23">
        <f>VLOOKUP($B10,Total!$A$4:$V$348,Total!G$1,0)</f>
        <v>167</v>
      </c>
      <c r="I10" s="23">
        <f>VLOOKUP($B10,Total!$A$4:$V$348,Total!H$1,0)</f>
        <v>12444172</v>
      </c>
      <c r="J10" s="23">
        <f>VLOOKUP($B10,Total!$A$4:$V$348,Total!I$1,0)</f>
        <v>63</v>
      </c>
      <c r="K10" s="23">
        <f>VLOOKUP($B10,Total!$A$4:$V$348,Total!J$1,0)</f>
        <v>3258801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230</v>
      </c>
      <c r="W10" s="23">
        <f>VLOOKUP($B10,Total!$A$4:$V$348,Total!V$1,0)</f>
        <v>15702973</v>
      </c>
      <c r="X10" s="24">
        <f t="shared" si="0"/>
        <v>15702973</v>
      </c>
      <c r="Y10" s="21">
        <f t="shared" si="1"/>
        <v>0</v>
      </c>
      <c r="Z10" s="21">
        <v>0</v>
      </c>
      <c r="AA10" s="21">
        <v>0</v>
      </c>
      <c r="AB10" s="21">
        <v>0</v>
      </c>
      <c r="AC10" s="21">
        <v>0</v>
      </c>
      <c r="AD10" s="24"/>
      <c r="AE10" s="24">
        <f t="shared" si="2"/>
        <v>15702973</v>
      </c>
      <c r="AF10" s="21">
        <f t="shared" si="3"/>
        <v>0</v>
      </c>
      <c r="AG10" s="24"/>
      <c r="AH10" s="24"/>
    </row>
    <row r="11" spans="1:34" s="21" customFormat="1" x14ac:dyDescent="0.2">
      <c r="A11" s="22">
        <v>8204</v>
      </c>
      <c r="B11" s="11">
        <v>8104</v>
      </c>
      <c r="C11" s="1" t="s">
        <v>185</v>
      </c>
      <c r="D11" s="23">
        <f>VLOOKUP($B11,Total!$A$4:$V$348,Total!C$1,0)</f>
        <v>0</v>
      </c>
      <c r="E11" s="23">
        <f>VLOOKUP($B11,Total!$A$4:$V$348,Total!D$1,0)</f>
        <v>0</v>
      </c>
      <c r="F11" s="23">
        <f>VLOOKUP($B11,Total!$A$4:$V$348,Total!E$1,0)</f>
        <v>0</v>
      </c>
      <c r="G11" s="23">
        <f>VLOOKUP($B11,Total!$A$4:$V$348,Total!F$1,0)</f>
        <v>0</v>
      </c>
      <c r="H11" s="23">
        <f>VLOOKUP($B11,Total!$A$4:$V$348,Total!G$1,0)</f>
        <v>16</v>
      </c>
      <c r="I11" s="23">
        <f>VLOOKUP($B11,Total!$A$4:$V$348,Total!H$1,0)</f>
        <v>1192256</v>
      </c>
      <c r="J11" s="23">
        <f>VLOOKUP($B11,Total!$A$4:$V$348,Total!I$1,0)</f>
        <v>17</v>
      </c>
      <c r="K11" s="23">
        <f>VLOOKUP($B11,Total!$A$4:$V$348,Total!J$1,0)</f>
        <v>879359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33</v>
      </c>
      <c r="W11" s="23">
        <f>VLOOKUP($B11,Total!$A$4:$V$348,Total!V$1,0)</f>
        <v>2071615</v>
      </c>
      <c r="X11" s="24">
        <f t="shared" si="0"/>
        <v>2071615</v>
      </c>
      <c r="Y11" s="21">
        <f t="shared" si="1"/>
        <v>0</v>
      </c>
      <c r="Z11" s="21">
        <v>0</v>
      </c>
      <c r="AA11" s="21">
        <v>0</v>
      </c>
      <c r="AD11" s="24"/>
      <c r="AE11" s="24">
        <f t="shared" si="2"/>
        <v>2071615</v>
      </c>
      <c r="AF11" s="21">
        <f t="shared" si="3"/>
        <v>0</v>
      </c>
      <c r="AG11" s="24"/>
      <c r="AH11" s="24"/>
    </row>
    <row r="12" spans="1:34" s="21" customFormat="1" x14ac:dyDescent="0.2">
      <c r="A12" s="22">
        <v>8205</v>
      </c>
      <c r="B12" s="11">
        <v>8111</v>
      </c>
      <c r="C12" s="1" t="s">
        <v>186</v>
      </c>
      <c r="D12" s="23">
        <f>VLOOKUP($B12,Total!$A$4:$V$348,Total!C$1,0)</f>
        <v>601</v>
      </c>
      <c r="E12" s="23">
        <f>VLOOKUP($B12,Total!$A$4:$V$348,Total!D$1,0)</f>
        <v>44784116</v>
      </c>
      <c r="F12" s="23">
        <f>VLOOKUP($B12,Total!$A$4:$V$348,Total!E$1,0)</f>
        <v>825</v>
      </c>
      <c r="G12" s="23">
        <f>VLOOKUP($B12,Total!$A$4:$V$348,Total!F$1,0)</f>
        <v>42674775</v>
      </c>
      <c r="H12" s="23">
        <f>VLOOKUP($B12,Total!$A$4:$V$348,Total!G$1,0)</f>
        <v>283</v>
      </c>
      <c r="I12" s="23">
        <f>VLOOKUP($B12,Total!$A$4:$V$348,Total!H$1,0)</f>
        <v>21088028</v>
      </c>
      <c r="J12" s="23">
        <f>VLOOKUP($B12,Total!$A$4:$V$348,Total!I$1,0)</f>
        <v>198</v>
      </c>
      <c r="K12" s="23">
        <f>VLOOKUP($B12,Total!$A$4:$V$348,Total!J$1,0)</f>
        <v>10241946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45</v>
      </c>
      <c r="Q12" s="23">
        <f>VLOOKUP($B12,Total!$A$4:$V$348,Total!P$1,0)</f>
        <v>3353220</v>
      </c>
      <c r="R12" s="23">
        <f>VLOOKUP($B12,Total!$A$4:$V$348,Total!Q$1,0)</f>
        <v>11</v>
      </c>
      <c r="S12" s="23">
        <f>VLOOKUP($B12,Total!$A$4:$V$348,Total!R$1,0)</f>
        <v>568997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1963</v>
      </c>
      <c r="W12" s="23">
        <f>VLOOKUP($B12,Total!$A$4:$V$348,Total!V$1,0)</f>
        <v>122711082</v>
      </c>
      <c r="X12" s="24">
        <f t="shared" si="0"/>
        <v>122711082</v>
      </c>
      <c r="Y12" s="21">
        <f t="shared" si="1"/>
        <v>0</v>
      </c>
      <c r="Z12" s="21">
        <v>0</v>
      </c>
      <c r="AA12" s="21">
        <v>0</v>
      </c>
      <c r="AD12" s="24"/>
      <c r="AE12" s="24">
        <f t="shared" si="2"/>
        <v>122711082</v>
      </c>
      <c r="AF12" s="21">
        <f t="shared" si="3"/>
        <v>0</v>
      </c>
      <c r="AG12" s="24"/>
      <c r="AH12" s="24"/>
    </row>
    <row r="13" spans="1:34" s="21" customFormat="1" x14ac:dyDescent="0.2">
      <c r="A13" s="22">
        <v>8206</v>
      </c>
      <c r="B13" s="11">
        <v>8110</v>
      </c>
      <c r="C13" s="1" t="s">
        <v>187</v>
      </c>
      <c r="D13" s="23">
        <f>VLOOKUP($B13,Total!$A$4:$V$348,Total!C$1,0)</f>
        <v>929</v>
      </c>
      <c r="E13" s="23">
        <f>VLOOKUP($B13,Total!$A$4:$V$348,Total!D$1,0)</f>
        <v>69225364</v>
      </c>
      <c r="F13" s="23">
        <f>VLOOKUP($B13,Total!$A$4:$V$348,Total!E$1,0)</f>
        <v>1149</v>
      </c>
      <c r="G13" s="23">
        <f>VLOOKUP($B13,Total!$A$4:$V$348,Total!F$1,0)</f>
        <v>59434323</v>
      </c>
      <c r="H13" s="23">
        <f>VLOOKUP($B13,Total!$A$4:$V$348,Total!G$1,0)</f>
        <v>400</v>
      </c>
      <c r="I13" s="23">
        <f>VLOOKUP($B13,Total!$A$4:$V$348,Total!H$1,0)</f>
        <v>29806400</v>
      </c>
      <c r="J13" s="23">
        <f>VLOOKUP($B13,Total!$A$4:$V$348,Total!I$1,0)</f>
        <v>283</v>
      </c>
      <c r="K13" s="23">
        <f>VLOOKUP($B13,Total!$A$4:$V$348,Total!J$1,0)</f>
        <v>14638741</v>
      </c>
      <c r="L13" s="23">
        <f>VLOOKUP($B13,Total!$A$4:$V$348,Total!K$1,0)</f>
        <v>41</v>
      </c>
      <c r="M13" s="23">
        <f>VLOOKUP($B13,Total!$A$4:$V$348,Total!L$1,0)</f>
        <v>3055156</v>
      </c>
      <c r="N13" s="23">
        <f>VLOOKUP($B13,Total!$A$4:$V$348,Total!M$1,0)</f>
        <v>5</v>
      </c>
      <c r="O13" s="23">
        <f>VLOOKUP($B13,Total!$A$4:$V$348,Total!N$1,0)</f>
        <v>258635</v>
      </c>
      <c r="P13" s="23">
        <f>VLOOKUP($B13,Total!$A$4:$V$348,Total!O$1,0)</f>
        <v>100</v>
      </c>
      <c r="Q13" s="23">
        <f>VLOOKUP($B13,Total!$A$4:$V$348,Total!P$1,0)</f>
        <v>7451600</v>
      </c>
      <c r="R13" s="23">
        <f>VLOOKUP($B13,Total!$A$4:$V$348,Total!Q$1,0)</f>
        <v>34</v>
      </c>
      <c r="S13" s="23">
        <f>VLOOKUP($B13,Total!$A$4:$V$348,Total!R$1,0)</f>
        <v>1758718</v>
      </c>
      <c r="T13" s="23">
        <f>VLOOKUP($B13,Total!$A$4:$V$348,Total!S$1,0)</f>
        <v>3</v>
      </c>
      <c r="U13" s="23">
        <f>VLOOKUP($B13,Total!$A$4:$V$348,Total!T$1,0)</f>
        <v>94935</v>
      </c>
      <c r="V13" s="23">
        <f>VLOOKUP($B13,Total!$A$4:$V$348,Total!U$1,0)</f>
        <v>2944</v>
      </c>
      <c r="W13" s="23">
        <f>VLOOKUP($B13,Total!$A$4:$V$348,Total!V$1,0)</f>
        <v>185723872</v>
      </c>
      <c r="X13" s="24">
        <f t="shared" si="0"/>
        <v>185723872</v>
      </c>
      <c r="Y13" s="21">
        <f t="shared" si="1"/>
        <v>0</v>
      </c>
      <c r="Z13" s="21">
        <v>0</v>
      </c>
      <c r="AA13" s="21">
        <v>0</v>
      </c>
      <c r="AB13" s="21">
        <v>2</v>
      </c>
      <c r="AC13" s="21">
        <v>61566</v>
      </c>
      <c r="AD13" s="24"/>
      <c r="AE13" s="24">
        <f t="shared" si="2"/>
        <v>185723874</v>
      </c>
      <c r="AF13" s="21">
        <f t="shared" si="3"/>
        <v>61566</v>
      </c>
      <c r="AG13" s="24"/>
      <c r="AH13" s="24"/>
    </row>
    <row r="14" spans="1:34" s="21" customFormat="1" x14ac:dyDescent="0.2">
      <c r="A14" s="22">
        <v>8207</v>
      </c>
      <c r="B14" s="11">
        <v>8102</v>
      </c>
      <c r="C14" s="1" t="s">
        <v>188</v>
      </c>
      <c r="D14" s="23">
        <f>VLOOKUP($B14,Total!$A$4:$V$348,Total!C$1,0)</f>
        <v>876</v>
      </c>
      <c r="E14" s="23">
        <f>VLOOKUP($B14,Total!$A$4:$V$348,Total!D$1,0)</f>
        <v>65276016</v>
      </c>
      <c r="F14" s="23">
        <f>VLOOKUP($B14,Total!$A$4:$V$348,Total!E$1,0)</f>
        <v>990</v>
      </c>
      <c r="G14" s="23">
        <f>VLOOKUP($B14,Total!$A$4:$V$348,Total!F$1,0)</f>
        <v>51209730</v>
      </c>
      <c r="H14" s="23">
        <f>VLOOKUP($B14,Total!$A$4:$V$348,Total!G$1,0)</f>
        <v>0</v>
      </c>
      <c r="I14" s="23">
        <f>VLOOKUP($B14,Total!$A$4:$V$348,Total!H$1,0)</f>
        <v>0</v>
      </c>
      <c r="J14" s="23">
        <f>VLOOKUP($B14,Total!$A$4:$V$348,Total!I$1,0)</f>
        <v>0</v>
      </c>
      <c r="K14" s="23">
        <f>VLOOKUP($B14,Total!$A$4:$V$348,Total!J$1,0)</f>
        <v>0</v>
      </c>
      <c r="L14" s="23">
        <f>VLOOKUP($B14,Total!$A$4:$V$348,Total!K$1,0)</f>
        <v>14</v>
      </c>
      <c r="M14" s="23">
        <f>VLOOKUP($B14,Total!$A$4:$V$348,Total!L$1,0)</f>
        <v>1043224</v>
      </c>
      <c r="N14" s="23">
        <f>VLOOKUP($B14,Total!$A$4:$V$348,Total!M$1,0)</f>
        <v>2</v>
      </c>
      <c r="O14" s="23">
        <f>VLOOKUP($B14,Total!$A$4:$V$348,Total!N$1,0)</f>
        <v>103454</v>
      </c>
      <c r="P14" s="23">
        <f>VLOOKUP($B14,Total!$A$4:$V$348,Total!O$1,0)</f>
        <v>112</v>
      </c>
      <c r="Q14" s="23">
        <f>VLOOKUP($B14,Total!$A$4:$V$348,Total!P$1,0)</f>
        <v>8345792</v>
      </c>
      <c r="R14" s="23">
        <f>VLOOKUP($B14,Total!$A$4:$V$348,Total!Q$1,0)</f>
        <v>42</v>
      </c>
      <c r="S14" s="23">
        <f>VLOOKUP($B14,Total!$A$4:$V$348,Total!R$1,0)</f>
        <v>2172534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2036</v>
      </c>
      <c r="W14" s="23">
        <f>VLOOKUP($B14,Total!$A$4:$V$348,Total!V$1,0)</f>
        <v>128150750</v>
      </c>
      <c r="X14" s="24">
        <f t="shared" si="0"/>
        <v>128150750</v>
      </c>
      <c r="Y14" s="21">
        <f t="shared" si="1"/>
        <v>0</v>
      </c>
      <c r="Z14" s="21">
        <v>0</v>
      </c>
      <c r="AA14" s="21">
        <v>0</v>
      </c>
      <c r="AB14" s="21">
        <v>0</v>
      </c>
      <c r="AC14" s="21">
        <v>0</v>
      </c>
      <c r="AD14" s="24"/>
      <c r="AE14" s="24">
        <f t="shared" si="2"/>
        <v>128150750</v>
      </c>
      <c r="AF14" s="21">
        <f t="shared" si="3"/>
        <v>0</v>
      </c>
      <c r="AG14" s="24"/>
      <c r="AH14" s="24"/>
    </row>
    <row r="15" spans="1:34" s="21" customFormat="1" x14ac:dyDescent="0.2">
      <c r="A15" s="22">
        <v>8208</v>
      </c>
      <c r="B15" s="11">
        <v>8106</v>
      </c>
      <c r="C15" s="1" t="s">
        <v>189</v>
      </c>
      <c r="D15" s="23">
        <f>VLOOKUP($B15,Total!$A$4:$V$348,Total!C$1,0)</f>
        <v>640</v>
      </c>
      <c r="E15" s="23">
        <f>VLOOKUP($B15,Total!$A$4:$V$348,Total!D$1,0)</f>
        <v>47690240</v>
      </c>
      <c r="F15" s="23">
        <f>VLOOKUP($B15,Total!$A$4:$V$348,Total!E$1,0)</f>
        <v>549</v>
      </c>
      <c r="G15" s="23">
        <f>VLOOKUP($B15,Total!$A$4:$V$348,Total!F$1,0)</f>
        <v>28398123</v>
      </c>
      <c r="H15" s="23">
        <f>VLOOKUP($B15,Total!$A$4:$V$348,Total!G$1,0)</f>
        <v>192</v>
      </c>
      <c r="I15" s="23">
        <f>VLOOKUP($B15,Total!$A$4:$V$348,Total!H$1,0)</f>
        <v>14307072</v>
      </c>
      <c r="J15" s="23">
        <f>VLOOKUP($B15,Total!$A$4:$V$348,Total!I$1,0)</f>
        <v>104</v>
      </c>
      <c r="K15" s="23">
        <f>VLOOKUP($B15,Total!$A$4:$V$348,Total!J$1,0)</f>
        <v>5379608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29</v>
      </c>
      <c r="Q15" s="23">
        <f>VLOOKUP($B15,Total!$A$4:$V$348,Total!P$1,0)</f>
        <v>2160964</v>
      </c>
      <c r="R15" s="23">
        <f>VLOOKUP($B15,Total!$A$4:$V$348,Total!Q$1,0)</f>
        <v>9</v>
      </c>
      <c r="S15" s="23">
        <f>VLOOKUP($B15,Total!$A$4:$V$348,Total!R$1,0)</f>
        <v>465543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1523</v>
      </c>
      <c r="W15" s="23">
        <f>VLOOKUP($B15,Total!$A$4:$V$348,Total!V$1,0)</f>
        <v>98401550</v>
      </c>
      <c r="X15" s="24">
        <f t="shared" si="0"/>
        <v>98401550</v>
      </c>
      <c r="Y15" s="21">
        <f t="shared" si="1"/>
        <v>0</v>
      </c>
      <c r="Z15" s="21">
        <v>0</v>
      </c>
      <c r="AA15" s="21">
        <v>0</v>
      </c>
      <c r="AD15" s="24"/>
      <c r="AE15" s="24">
        <f t="shared" si="2"/>
        <v>98401550</v>
      </c>
      <c r="AF15" s="21">
        <f t="shared" si="3"/>
        <v>0</v>
      </c>
      <c r="AG15" s="24"/>
      <c r="AH15" s="24"/>
    </row>
    <row r="16" spans="1:34" s="21" customFormat="1" x14ac:dyDescent="0.2">
      <c r="A16" s="22">
        <v>8209</v>
      </c>
      <c r="B16" s="11">
        <v>8109</v>
      </c>
      <c r="C16" s="1" t="s">
        <v>190</v>
      </c>
      <c r="D16" s="23">
        <f>VLOOKUP($B16,Total!$A$4:$V$348,Total!C$1,0)</f>
        <v>166</v>
      </c>
      <c r="E16" s="23">
        <f>VLOOKUP($B16,Total!$A$4:$V$348,Total!D$1,0)</f>
        <v>12369656</v>
      </c>
      <c r="F16" s="23">
        <f>VLOOKUP($B16,Total!$A$4:$V$348,Total!E$1,0)</f>
        <v>134</v>
      </c>
      <c r="G16" s="23">
        <f>VLOOKUP($B16,Total!$A$4:$V$348,Total!F$1,0)</f>
        <v>6931418</v>
      </c>
      <c r="H16" s="23">
        <f>VLOOKUP($B16,Total!$A$4:$V$348,Total!G$1,0)</f>
        <v>12</v>
      </c>
      <c r="I16" s="23">
        <f>VLOOKUP($B16,Total!$A$4:$V$348,Total!H$1,0)</f>
        <v>894192</v>
      </c>
      <c r="J16" s="23">
        <f>VLOOKUP($B16,Total!$A$4:$V$348,Total!I$1,0)</f>
        <v>20</v>
      </c>
      <c r="K16" s="23">
        <f>VLOOKUP($B16,Total!$A$4:$V$348,Total!J$1,0)</f>
        <v>1034540</v>
      </c>
      <c r="L16" s="23">
        <f>VLOOKUP($B16,Total!$A$4:$V$348,Total!K$1,0)</f>
        <v>12</v>
      </c>
      <c r="M16" s="23">
        <f>VLOOKUP($B16,Total!$A$4:$V$348,Total!L$1,0)</f>
        <v>894192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12</v>
      </c>
      <c r="Q16" s="23">
        <f>VLOOKUP($B16,Total!$A$4:$V$348,Total!P$1,0)</f>
        <v>894192</v>
      </c>
      <c r="R16" s="23">
        <f>VLOOKUP($B16,Total!$A$4:$V$348,Total!Q$1,0)</f>
        <v>4</v>
      </c>
      <c r="S16" s="23">
        <f>VLOOKUP($B16,Total!$A$4:$V$348,Total!R$1,0)</f>
        <v>206908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360</v>
      </c>
      <c r="W16" s="23">
        <f>VLOOKUP($B16,Total!$A$4:$V$348,Total!V$1,0)</f>
        <v>23225098</v>
      </c>
      <c r="X16" s="24">
        <f t="shared" si="0"/>
        <v>23225098</v>
      </c>
      <c r="Y16" s="21">
        <f t="shared" si="1"/>
        <v>0</v>
      </c>
      <c r="Z16" s="21">
        <v>0</v>
      </c>
      <c r="AA16" s="21">
        <v>0</v>
      </c>
      <c r="AB16" s="21">
        <v>0</v>
      </c>
      <c r="AC16" s="21">
        <v>0</v>
      </c>
      <c r="AD16" s="24"/>
      <c r="AE16" s="24">
        <f t="shared" si="2"/>
        <v>23225098</v>
      </c>
      <c r="AF16" s="21">
        <f t="shared" si="3"/>
        <v>0</v>
      </c>
      <c r="AG16" s="24"/>
      <c r="AH16" s="24"/>
    </row>
    <row r="17" spans="1:34" s="21" customFormat="1" x14ac:dyDescent="0.2">
      <c r="A17" s="22">
        <v>8210</v>
      </c>
      <c r="B17" s="11">
        <v>8108</v>
      </c>
      <c r="C17" s="1" t="s">
        <v>191</v>
      </c>
      <c r="D17" s="23">
        <f>VLOOKUP($B17,Total!$A$4:$V$348,Total!C$1,0)</f>
        <v>392</v>
      </c>
      <c r="E17" s="23">
        <f>VLOOKUP($B17,Total!$A$4:$V$348,Total!D$1,0)</f>
        <v>29210272</v>
      </c>
      <c r="F17" s="23">
        <f>VLOOKUP($B17,Total!$A$4:$V$348,Total!E$1,0)</f>
        <v>443</v>
      </c>
      <c r="G17" s="23">
        <f>VLOOKUP($B17,Total!$A$4:$V$348,Total!F$1,0)</f>
        <v>22915061</v>
      </c>
      <c r="H17" s="23">
        <f>VLOOKUP($B17,Total!$A$4:$V$348,Total!G$1,0)</f>
        <v>463</v>
      </c>
      <c r="I17" s="23">
        <f>VLOOKUP($B17,Total!$A$4:$V$348,Total!H$1,0)</f>
        <v>34500908</v>
      </c>
      <c r="J17" s="23">
        <f>VLOOKUP($B17,Total!$A$4:$V$348,Total!I$1,0)</f>
        <v>270</v>
      </c>
      <c r="K17" s="23">
        <f>VLOOKUP($B17,Total!$A$4:$V$348,Total!J$1,0)</f>
        <v>13966290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115</v>
      </c>
      <c r="Q17" s="23">
        <f>VLOOKUP($B17,Total!$A$4:$V$348,Total!P$1,0)</f>
        <v>8569340</v>
      </c>
      <c r="R17" s="23">
        <f>VLOOKUP($B17,Total!$A$4:$V$348,Total!Q$1,0)</f>
        <v>14</v>
      </c>
      <c r="S17" s="23">
        <f>VLOOKUP($B17,Total!$A$4:$V$348,Total!R$1,0)</f>
        <v>724178</v>
      </c>
      <c r="T17" s="23">
        <f>VLOOKUP($B17,Total!$A$4:$V$348,Total!S$1,0)</f>
        <v>1</v>
      </c>
      <c r="U17" s="23">
        <f>VLOOKUP($B17,Total!$A$4:$V$348,Total!T$1,0)</f>
        <v>54434</v>
      </c>
      <c r="V17" s="23">
        <f>VLOOKUP($B17,Total!$A$4:$V$348,Total!U$1,0)</f>
        <v>1698</v>
      </c>
      <c r="W17" s="23">
        <f>VLOOKUP($B17,Total!$A$4:$V$348,Total!V$1,0)</f>
        <v>109940483</v>
      </c>
      <c r="X17" s="24">
        <f t="shared" si="0"/>
        <v>109940483</v>
      </c>
      <c r="Y17" s="21">
        <f t="shared" si="1"/>
        <v>0</v>
      </c>
      <c r="Z17" s="21">
        <v>1</v>
      </c>
      <c r="AA17" s="21">
        <v>52951</v>
      </c>
      <c r="AD17" s="24"/>
      <c r="AE17" s="24">
        <f t="shared" si="2"/>
        <v>109940484</v>
      </c>
      <c r="AF17" s="21">
        <f t="shared" si="3"/>
        <v>52951</v>
      </c>
      <c r="AG17" s="24"/>
      <c r="AH17" s="24"/>
    </row>
    <row r="18" spans="1:34" s="21" customFormat="1" x14ac:dyDescent="0.2">
      <c r="A18" s="22">
        <v>8211</v>
      </c>
      <c r="B18" s="11">
        <v>8103</v>
      </c>
      <c r="C18" s="1" t="s">
        <v>192</v>
      </c>
      <c r="D18" s="23">
        <f>VLOOKUP($B18,Total!$A$4:$V$348,Total!C$1,0)</f>
        <v>0</v>
      </c>
      <c r="E18" s="23">
        <f>VLOOKUP($B18,Total!$A$4:$V$348,Total!D$1,0)</f>
        <v>0</v>
      </c>
      <c r="F18" s="23">
        <f>VLOOKUP($B18,Total!$A$4:$V$348,Total!E$1,0)</f>
        <v>0</v>
      </c>
      <c r="G18" s="23">
        <f>VLOOKUP($B18,Total!$A$4:$V$348,Total!F$1,0)</f>
        <v>0</v>
      </c>
      <c r="H18" s="23">
        <f>VLOOKUP($B18,Total!$A$4:$V$348,Total!G$1,0)</f>
        <v>382</v>
      </c>
      <c r="I18" s="23">
        <f>VLOOKUP($B18,Total!$A$4:$V$348,Total!H$1,0)</f>
        <v>28465112</v>
      </c>
      <c r="J18" s="23">
        <f>VLOOKUP($B18,Total!$A$4:$V$348,Total!I$1,0)</f>
        <v>202</v>
      </c>
      <c r="K18" s="23">
        <f>VLOOKUP($B18,Total!$A$4:$V$348,Total!J$1,0)</f>
        <v>10448854</v>
      </c>
      <c r="L18" s="23">
        <f>VLOOKUP($B18,Total!$A$4:$V$348,Total!K$1,0)</f>
        <v>31</v>
      </c>
      <c r="M18" s="23">
        <f>VLOOKUP($B18,Total!$A$4:$V$348,Total!L$1,0)</f>
        <v>2309996</v>
      </c>
      <c r="N18" s="23">
        <f>VLOOKUP($B18,Total!$A$4:$V$348,Total!M$1,0)</f>
        <v>1</v>
      </c>
      <c r="O18" s="23">
        <f>VLOOKUP($B18,Total!$A$4:$V$348,Total!N$1,0)</f>
        <v>51727</v>
      </c>
      <c r="P18" s="23">
        <f>VLOOKUP($B18,Total!$A$4:$V$348,Total!O$1,0)</f>
        <v>0</v>
      </c>
      <c r="Q18" s="23">
        <f>VLOOKUP($B18,Total!$A$4:$V$348,Total!P$1,0)</f>
        <v>0</v>
      </c>
      <c r="R18" s="23">
        <f>VLOOKUP($B18,Total!$A$4:$V$348,Total!Q$1,0)</f>
        <v>0</v>
      </c>
      <c r="S18" s="23">
        <f>VLOOKUP($B18,Total!$A$4:$V$348,Total!R$1,0)</f>
        <v>0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616</v>
      </c>
      <c r="W18" s="23">
        <f>VLOOKUP($B18,Total!$A$4:$V$348,Total!V$1,0)</f>
        <v>41275689</v>
      </c>
      <c r="X18" s="24">
        <f t="shared" si="0"/>
        <v>41275689</v>
      </c>
      <c r="Y18" s="21">
        <f t="shared" si="1"/>
        <v>0</v>
      </c>
      <c r="Z18" s="21">
        <v>0</v>
      </c>
      <c r="AA18" s="21">
        <v>0</v>
      </c>
      <c r="AB18" s="21">
        <v>0</v>
      </c>
      <c r="AC18" s="21">
        <v>0</v>
      </c>
      <c r="AD18" s="24"/>
      <c r="AE18" s="24">
        <f t="shared" si="2"/>
        <v>41275689</v>
      </c>
      <c r="AF18" s="21">
        <f t="shared" si="3"/>
        <v>0</v>
      </c>
      <c r="AG18" s="24"/>
      <c r="AH18" s="24"/>
    </row>
    <row r="19" spans="1:34" s="21" customFormat="1" x14ac:dyDescent="0.2">
      <c r="A19" s="22">
        <v>8212</v>
      </c>
      <c r="B19" s="11">
        <v>8112</v>
      </c>
      <c r="C19" s="1" t="s">
        <v>193</v>
      </c>
      <c r="D19" s="23">
        <f>VLOOKUP($B19,Total!$A$4:$V$348,Total!C$1,0)</f>
        <v>445</v>
      </c>
      <c r="E19" s="23">
        <f>VLOOKUP($B19,Total!$A$4:$V$348,Total!D$1,0)</f>
        <v>33159620</v>
      </c>
      <c r="F19" s="23">
        <f>VLOOKUP($B19,Total!$A$4:$V$348,Total!E$1,0)</f>
        <v>419</v>
      </c>
      <c r="G19" s="23">
        <f>VLOOKUP($B19,Total!$A$4:$V$348,Total!F$1,0)</f>
        <v>21673613</v>
      </c>
      <c r="H19" s="23">
        <f>VLOOKUP($B19,Total!$A$4:$V$348,Total!G$1,0)</f>
        <v>340</v>
      </c>
      <c r="I19" s="23">
        <f>VLOOKUP($B19,Total!$A$4:$V$348,Total!H$1,0)</f>
        <v>25335440</v>
      </c>
      <c r="J19" s="23">
        <f>VLOOKUP($B19,Total!$A$4:$V$348,Total!I$1,0)</f>
        <v>195</v>
      </c>
      <c r="K19" s="23">
        <f>VLOOKUP($B19,Total!$A$4:$V$348,Total!J$1,0)</f>
        <v>10086765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0</v>
      </c>
      <c r="Q19" s="23">
        <f>VLOOKUP($B19,Total!$A$4:$V$348,Total!P$1,0)</f>
        <v>0</v>
      </c>
      <c r="R19" s="23">
        <f>VLOOKUP($B19,Total!$A$4:$V$348,Total!Q$1,0)</f>
        <v>0</v>
      </c>
      <c r="S19" s="23">
        <f>VLOOKUP($B19,Total!$A$4:$V$348,Total!R$1,0)</f>
        <v>0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1399</v>
      </c>
      <c r="W19" s="23">
        <f>VLOOKUP($B19,Total!$A$4:$V$348,Total!V$1,0)</f>
        <v>90255438</v>
      </c>
      <c r="X19" s="24">
        <f t="shared" si="0"/>
        <v>90255438</v>
      </c>
      <c r="Y19" s="21">
        <f t="shared" si="1"/>
        <v>0</v>
      </c>
      <c r="Z19" s="21">
        <v>0</v>
      </c>
      <c r="AA19" s="21">
        <v>0</v>
      </c>
      <c r="AD19" s="24"/>
      <c r="AE19" s="24">
        <f t="shared" si="2"/>
        <v>90255438</v>
      </c>
      <c r="AF19" s="21">
        <f t="shared" si="3"/>
        <v>0</v>
      </c>
      <c r="AG19" s="24"/>
      <c r="AH19" s="24"/>
    </row>
    <row r="20" spans="1:34" s="21" customFormat="1" x14ac:dyDescent="0.2">
      <c r="A20" s="22">
        <v>8301</v>
      </c>
      <c r="B20" s="11">
        <v>8202</v>
      </c>
      <c r="C20" s="1" t="s">
        <v>194</v>
      </c>
      <c r="D20" s="23">
        <f>VLOOKUP($B20,Total!$A$4:$V$348,Total!C$1,0)</f>
        <v>329</v>
      </c>
      <c r="E20" s="23">
        <f>VLOOKUP($B20,Total!$A$4:$V$348,Total!D$1,0)</f>
        <v>24515764</v>
      </c>
      <c r="F20" s="23">
        <f>VLOOKUP($B20,Total!$A$4:$V$348,Total!E$1,0)</f>
        <v>479</v>
      </c>
      <c r="G20" s="23">
        <f>VLOOKUP($B20,Total!$A$4:$V$348,Total!F$1,0)</f>
        <v>24777233</v>
      </c>
      <c r="H20" s="23">
        <f>VLOOKUP($B20,Total!$A$4:$V$348,Total!G$1,0)</f>
        <v>105</v>
      </c>
      <c r="I20" s="23">
        <f>VLOOKUP($B20,Total!$A$4:$V$348,Total!H$1,0)</f>
        <v>7824180</v>
      </c>
      <c r="J20" s="23">
        <f>VLOOKUP($B20,Total!$A$4:$V$348,Total!I$1,0)</f>
        <v>81</v>
      </c>
      <c r="K20" s="23">
        <f>VLOOKUP($B20,Total!$A$4:$V$348,Total!J$1,0)</f>
        <v>4189887</v>
      </c>
      <c r="L20" s="23">
        <f>VLOOKUP($B20,Total!$A$4:$V$348,Total!K$1,0)</f>
        <v>3</v>
      </c>
      <c r="M20" s="23">
        <f>VLOOKUP($B20,Total!$A$4:$V$348,Total!L$1,0)</f>
        <v>223548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94</v>
      </c>
      <c r="Q20" s="23">
        <f>VLOOKUP($B20,Total!$A$4:$V$348,Total!P$1,0)</f>
        <v>7004504</v>
      </c>
      <c r="R20" s="23">
        <f>VLOOKUP($B20,Total!$A$4:$V$348,Total!Q$1,0)</f>
        <v>36</v>
      </c>
      <c r="S20" s="23">
        <f>VLOOKUP($B20,Total!$A$4:$V$348,Total!R$1,0)</f>
        <v>1862172</v>
      </c>
      <c r="T20" s="23">
        <f>VLOOKUP($B20,Total!$A$4:$V$348,Total!S$1,0)</f>
        <v>0</v>
      </c>
      <c r="U20" s="23">
        <f>VLOOKUP($B20,Total!$A$4:$V$348,Total!T$1,0)</f>
        <v>0</v>
      </c>
      <c r="V20" s="23">
        <f>VLOOKUP($B20,Total!$A$4:$V$348,Total!U$1,0)</f>
        <v>1127</v>
      </c>
      <c r="W20" s="23">
        <f>VLOOKUP($B20,Total!$A$4:$V$348,Total!V$1,0)</f>
        <v>70397288</v>
      </c>
      <c r="X20" s="24">
        <f t="shared" si="0"/>
        <v>70397288</v>
      </c>
      <c r="Y20" s="21">
        <f t="shared" si="1"/>
        <v>0</v>
      </c>
      <c r="Z20" s="21">
        <v>0</v>
      </c>
      <c r="AA20" s="21">
        <v>0</v>
      </c>
      <c r="AB20" s="21">
        <v>0</v>
      </c>
      <c r="AC20" s="21">
        <v>0</v>
      </c>
      <c r="AD20" s="24"/>
      <c r="AE20" s="24">
        <f t="shared" si="2"/>
        <v>70397288</v>
      </c>
      <c r="AF20" s="21">
        <f t="shared" si="3"/>
        <v>0</v>
      </c>
      <c r="AG20" s="24"/>
      <c r="AH20" s="24"/>
    </row>
    <row r="21" spans="1:34" s="21" customFormat="1" x14ac:dyDescent="0.2">
      <c r="A21" s="22">
        <v>8302</v>
      </c>
      <c r="B21" s="11">
        <v>8205</v>
      </c>
      <c r="C21" s="1" t="s">
        <v>195</v>
      </c>
      <c r="D21" s="23">
        <f>VLOOKUP($B21,Total!$A$4:$V$348,Total!C$1,0)</f>
        <v>413</v>
      </c>
      <c r="E21" s="23">
        <f>VLOOKUP($B21,Total!$A$4:$V$348,Total!D$1,0)</f>
        <v>30775108</v>
      </c>
      <c r="F21" s="23">
        <f>VLOOKUP($B21,Total!$A$4:$V$348,Total!E$1,0)</f>
        <v>459</v>
      </c>
      <c r="G21" s="23">
        <f>VLOOKUP($B21,Total!$A$4:$V$348,Total!F$1,0)</f>
        <v>23742693</v>
      </c>
      <c r="H21" s="23">
        <f>VLOOKUP($B21,Total!$A$4:$V$348,Total!G$1,0)</f>
        <v>59</v>
      </c>
      <c r="I21" s="23">
        <f>VLOOKUP($B21,Total!$A$4:$V$348,Total!H$1,0)</f>
        <v>4396444</v>
      </c>
      <c r="J21" s="23">
        <f>VLOOKUP($B21,Total!$A$4:$V$348,Total!I$1,0)</f>
        <v>35</v>
      </c>
      <c r="K21" s="23">
        <f>VLOOKUP($B21,Total!$A$4:$V$348,Total!J$1,0)</f>
        <v>1810445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8</v>
      </c>
      <c r="Q21" s="23">
        <f>VLOOKUP($B21,Total!$A$4:$V$348,Total!P$1,0)</f>
        <v>596128</v>
      </c>
      <c r="R21" s="23">
        <f>VLOOKUP($B21,Total!$A$4:$V$348,Total!Q$1,0)</f>
        <v>3</v>
      </c>
      <c r="S21" s="23">
        <f>VLOOKUP($B21,Total!$A$4:$V$348,Total!R$1,0)</f>
        <v>155181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977</v>
      </c>
      <c r="W21" s="23">
        <f>VLOOKUP($B21,Total!$A$4:$V$348,Total!V$1,0)</f>
        <v>61475999</v>
      </c>
      <c r="X21" s="24">
        <f t="shared" si="0"/>
        <v>61475999</v>
      </c>
      <c r="Y21" s="21">
        <f t="shared" si="1"/>
        <v>0</v>
      </c>
      <c r="Z21" s="21">
        <v>0</v>
      </c>
      <c r="AA21" s="21">
        <v>0</v>
      </c>
      <c r="AD21" s="24"/>
      <c r="AE21" s="24">
        <f t="shared" si="2"/>
        <v>61475999</v>
      </c>
      <c r="AF21" s="21">
        <f t="shared" si="3"/>
        <v>0</v>
      </c>
      <c r="AG21" s="24"/>
      <c r="AH21" s="24"/>
    </row>
    <row r="22" spans="1:34" s="21" customFormat="1" x14ac:dyDescent="0.2">
      <c r="A22" s="22">
        <v>8303</v>
      </c>
      <c r="B22" s="11">
        <v>8201</v>
      </c>
      <c r="C22" s="1" t="s">
        <v>196</v>
      </c>
      <c r="D22" s="23">
        <f>VLOOKUP($B22,Total!$A$4:$V$348,Total!C$1,0)</f>
        <v>381</v>
      </c>
      <c r="E22" s="23">
        <f>VLOOKUP($B22,Total!$A$4:$V$348,Total!D$1,0)</f>
        <v>28390596</v>
      </c>
      <c r="F22" s="23">
        <f>VLOOKUP($B22,Total!$A$4:$V$348,Total!E$1,0)</f>
        <v>479</v>
      </c>
      <c r="G22" s="23">
        <f>VLOOKUP($B22,Total!$A$4:$V$348,Total!F$1,0)</f>
        <v>24777233</v>
      </c>
      <c r="H22" s="23">
        <f>VLOOKUP($B22,Total!$A$4:$V$348,Total!G$1,0)</f>
        <v>62</v>
      </c>
      <c r="I22" s="23">
        <f>VLOOKUP($B22,Total!$A$4:$V$348,Total!H$1,0)</f>
        <v>4619992</v>
      </c>
      <c r="J22" s="23">
        <f>VLOOKUP($B22,Total!$A$4:$V$348,Total!I$1,0)</f>
        <v>26</v>
      </c>
      <c r="K22" s="23">
        <f>VLOOKUP($B22,Total!$A$4:$V$348,Total!J$1,0)</f>
        <v>1344902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37</v>
      </c>
      <c r="Q22" s="23">
        <f>VLOOKUP($B22,Total!$A$4:$V$348,Total!P$1,0)</f>
        <v>2757092</v>
      </c>
      <c r="R22" s="23">
        <f>VLOOKUP($B22,Total!$A$4:$V$348,Total!Q$1,0)</f>
        <v>10</v>
      </c>
      <c r="S22" s="23">
        <f>VLOOKUP($B22,Total!$A$4:$V$348,Total!R$1,0)</f>
        <v>517270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995</v>
      </c>
      <c r="W22" s="23">
        <f>VLOOKUP($B22,Total!$A$4:$V$348,Total!V$1,0)</f>
        <v>62407085</v>
      </c>
      <c r="X22" s="24">
        <f t="shared" si="0"/>
        <v>62407085</v>
      </c>
      <c r="Y22" s="21">
        <f t="shared" si="1"/>
        <v>0</v>
      </c>
      <c r="Z22" s="21">
        <v>0</v>
      </c>
      <c r="AA22" s="21">
        <v>0</v>
      </c>
      <c r="AD22" s="24"/>
      <c r="AE22" s="24">
        <f t="shared" si="2"/>
        <v>62407085</v>
      </c>
      <c r="AF22" s="21">
        <f t="shared" si="3"/>
        <v>0</v>
      </c>
      <c r="AG22" s="24"/>
      <c r="AH22" s="24"/>
    </row>
    <row r="23" spans="1:34" s="21" customFormat="1" x14ac:dyDescent="0.2">
      <c r="A23" s="22">
        <v>8304</v>
      </c>
      <c r="B23" s="11">
        <v>8206</v>
      </c>
      <c r="C23" s="1" t="s">
        <v>197</v>
      </c>
      <c r="D23" s="23">
        <f>VLOOKUP($B23,Total!$A$4:$V$348,Total!C$1,0)</f>
        <v>270</v>
      </c>
      <c r="E23" s="23">
        <f>VLOOKUP($B23,Total!$A$4:$V$348,Total!D$1,0)</f>
        <v>20119320</v>
      </c>
      <c r="F23" s="23">
        <f>VLOOKUP($B23,Total!$A$4:$V$348,Total!E$1,0)</f>
        <v>287</v>
      </c>
      <c r="G23" s="23">
        <f>VLOOKUP($B23,Total!$A$4:$V$348,Total!F$1,0)</f>
        <v>14845649</v>
      </c>
      <c r="H23" s="23">
        <f>VLOOKUP($B23,Total!$A$4:$V$348,Total!G$1,0)</f>
        <v>74</v>
      </c>
      <c r="I23" s="23">
        <f>VLOOKUP($B23,Total!$A$4:$V$348,Total!H$1,0)</f>
        <v>5514184</v>
      </c>
      <c r="J23" s="23">
        <f>VLOOKUP($B23,Total!$A$4:$V$348,Total!I$1,0)</f>
        <v>66</v>
      </c>
      <c r="K23" s="23">
        <f>VLOOKUP($B23,Total!$A$4:$V$348,Total!J$1,0)</f>
        <v>3413982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0</v>
      </c>
      <c r="Q23" s="23">
        <f>VLOOKUP($B23,Total!$A$4:$V$348,Total!P$1,0)</f>
        <v>0</v>
      </c>
      <c r="R23" s="23">
        <f>VLOOKUP($B23,Total!$A$4:$V$348,Total!Q$1,0)</f>
        <v>0</v>
      </c>
      <c r="S23" s="23">
        <f>VLOOKUP($B23,Total!$A$4:$V$348,Total!R$1,0)</f>
        <v>0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697</v>
      </c>
      <c r="W23" s="23">
        <f>VLOOKUP($B23,Total!$A$4:$V$348,Total!V$1,0)</f>
        <v>43893135</v>
      </c>
      <c r="X23" s="24">
        <f t="shared" si="0"/>
        <v>43893135</v>
      </c>
      <c r="Y23" s="21">
        <f t="shared" si="1"/>
        <v>0</v>
      </c>
      <c r="Z23" s="21">
        <v>0</v>
      </c>
      <c r="AA23" s="21">
        <v>0</v>
      </c>
      <c r="AD23" s="24"/>
      <c r="AE23" s="24">
        <f t="shared" si="2"/>
        <v>43893135</v>
      </c>
      <c r="AF23" s="21">
        <f t="shared" si="3"/>
        <v>0</v>
      </c>
      <c r="AG23" s="24"/>
      <c r="AH23" s="24"/>
    </row>
    <row r="24" spans="1:34" s="21" customFormat="1" x14ac:dyDescent="0.2">
      <c r="A24" s="22">
        <v>8305</v>
      </c>
      <c r="B24" s="11">
        <v>8203</v>
      </c>
      <c r="C24" s="1" t="s">
        <v>198</v>
      </c>
      <c r="D24" s="23">
        <f>VLOOKUP($B24,Total!$A$4:$V$348,Total!C$1,0)</f>
        <v>366</v>
      </c>
      <c r="E24" s="23">
        <f>VLOOKUP($B24,Total!$A$4:$V$348,Total!D$1,0)</f>
        <v>27272856</v>
      </c>
      <c r="F24" s="23">
        <f>VLOOKUP($B24,Total!$A$4:$V$348,Total!E$1,0)</f>
        <v>497</v>
      </c>
      <c r="G24" s="23">
        <f>VLOOKUP($B24,Total!$A$4:$V$348,Total!F$1,0)</f>
        <v>25708319</v>
      </c>
      <c r="H24" s="23">
        <f>VLOOKUP($B24,Total!$A$4:$V$348,Total!G$1,0)</f>
        <v>64</v>
      </c>
      <c r="I24" s="23">
        <f>VLOOKUP($B24,Total!$A$4:$V$348,Total!H$1,0)</f>
        <v>4769024</v>
      </c>
      <c r="J24" s="23">
        <f>VLOOKUP($B24,Total!$A$4:$V$348,Total!I$1,0)</f>
        <v>47</v>
      </c>
      <c r="K24" s="23">
        <f>VLOOKUP($B24,Total!$A$4:$V$348,Total!J$1,0)</f>
        <v>2431169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25</v>
      </c>
      <c r="Q24" s="23">
        <f>VLOOKUP($B24,Total!$A$4:$V$348,Total!P$1,0)</f>
        <v>1862900</v>
      </c>
      <c r="R24" s="23">
        <f>VLOOKUP($B24,Total!$A$4:$V$348,Total!Q$1,0)</f>
        <v>0</v>
      </c>
      <c r="S24" s="23">
        <f>VLOOKUP($B24,Total!$A$4:$V$348,Total!R$1,0)</f>
        <v>0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999</v>
      </c>
      <c r="W24" s="23">
        <f>VLOOKUP($B24,Total!$A$4:$V$348,Total!V$1,0)</f>
        <v>62044268</v>
      </c>
      <c r="X24" s="24">
        <f t="shared" si="0"/>
        <v>62044268</v>
      </c>
      <c r="Y24" s="21">
        <f t="shared" si="1"/>
        <v>0</v>
      </c>
      <c r="Z24" s="21">
        <v>0</v>
      </c>
      <c r="AA24" s="21">
        <v>0</v>
      </c>
      <c r="AD24" s="24"/>
      <c r="AE24" s="24">
        <f t="shared" si="2"/>
        <v>62044268</v>
      </c>
      <c r="AF24" s="21">
        <f t="shared" si="3"/>
        <v>0</v>
      </c>
      <c r="AG24" s="24"/>
      <c r="AH24" s="24"/>
    </row>
    <row r="25" spans="1:34" s="21" customFormat="1" x14ac:dyDescent="0.2">
      <c r="A25" s="22">
        <v>8306</v>
      </c>
      <c r="B25" s="11">
        <v>8204</v>
      </c>
      <c r="C25" s="1" t="s">
        <v>199</v>
      </c>
      <c r="D25" s="23">
        <f>VLOOKUP($B25,Total!$A$4:$V$348,Total!C$1,0)</f>
        <v>98</v>
      </c>
      <c r="E25" s="23">
        <f>VLOOKUP($B25,Total!$A$4:$V$348,Total!D$1,0)</f>
        <v>7302568</v>
      </c>
      <c r="F25" s="23">
        <f>VLOOKUP($B25,Total!$A$4:$V$348,Total!E$1,0)</f>
        <v>120</v>
      </c>
      <c r="G25" s="23">
        <f>VLOOKUP($B25,Total!$A$4:$V$348,Total!F$1,0)</f>
        <v>6207240</v>
      </c>
      <c r="H25" s="23">
        <f>VLOOKUP($B25,Total!$A$4:$V$348,Total!G$1,0)</f>
        <v>6</v>
      </c>
      <c r="I25" s="23">
        <f>VLOOKUP($B25,Total!$A$4:$V$348,Total!H$1,0)</f>
        <v>447096</v>
      </c>
      <c r="J25" s="23">
        <f>VLOOKUP($B25,Total!$A$4:$V$348,Total!I$1,0)</f>
        <v>18</v>
      </c>
      <c r="K25" s="23">
        <f>VLOOKUP($B25,Total!$A$4:$V$348,Total!J$1,0)</f>
        <v>931086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0</v>
      </c>
      <c r="Q25" s="23">
        <f>VLOOKUP($B25,Total!$A$4:$V$348,Total!P$1,0)</f>
        <v>0</v>
      </c>
      <c r="R25" s="23">
        <f>VLOOKUP($B25,Total!$A$4:$V$348,Total!Q$1,0)</f>
        <v>0</v>
      </c>
      <c r="S25" s="23">
        <f>VLOOKUP($B25,Total!$A$4:$V$348,Total!R$1,0)</f>
        <v>0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242</v>
      </c>
      <c r="W25" s="23">
        <f>VLOOKUP($B25,Total!$A$4:$V$348,Total!V$1,0)</f>
        <v>14887990</v>
      </c>
      <c r="X25" s="24">
        <f t="shared" si="0"/>
        <v>14887990</v>
      </c>
      <c r="Y25" s="21">
        <f t="shared" si="1"/>
        <v>0</v>
      </c>
      <c r="Z25" s="21">
        <v>0</v>
      </c>
      <c r="AA25" s="21">
        <v>0</v>
      </c>
      <c r="AD25" s="24"/>
      <c r="AE25" s="24">
        <f t="shared" si="2"/>
        <v>14887990</v>
      </c>
      <c r="AF25" s="21">
        <f t="shared" si="3"/>
        <v>0</v>
      </c>
      <c r="AG25" s="24"/>
      <c r="AH25" s="24"/>
    </row>
    <row r="26" spans="1:34" s="21" customFormat="1" x14ac:dyDescent="0.2">
      <c r="A26" s="22">
        <v>8307</v>
      </c>
      <c r="B26" s="11">
        <v>8207</v>
      </c>
      <c r="C26" s="1" t="s">
        <v>200</v>
      </c>
      <c r="D26" s="23">
        <f>VLOOKUP($B26,Total!$A$4:$V$348,Total!C$1,0)</f>
        <v>185</v>
      </c>
      <c r="E26" s="23">
        <f>VLOOKUP($B26,Total!$A$4:$V$348,Total!D$1,0)</f>
        <v>13785460</v>
      </c>
      <c r="F26" s="23">
        <f>VLOOKUP($B26,Total!$A$4:$V$348,Total!E$1,0)</f>
        <v>190</v>
      </c>
      <c r="G26" s="23">
        <f>VLOOKUP($B26,Total!$A$4:$V$348,Total!F$1,0)</f>
        <v>9828130</v>
      </c>
      <c r="H26" s="23">
        <f>VLOOKUP($B26,Total!$A$4:$V$348,Total!G$1,0)</f>
        <v>50</v>
      </c>
      <c r="I26" s="23">
        <f>VLOOKUP($B26,Total!$A$4:$V$348,Total!H$1,0)</f>
        <v>3725800</v>
      </c>
      <c r="J26" s="23">
        <f>VLOOKUP($B26,Total!$A$4:$V$348,Total!I$1,0)</f>
        <v>25</v>
      </c>
      <c r="K26" s="23">
        <f>VLOOKUP($B26,Total!$A$4:$V$348,Total!J$1,0)</f>
        <v>1293175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0</v>
      </c>
      <c r="Q26" s="23">
        <f>VLOOKUP($B26,Total!$A$4:$V$348,Total!P$1,0)</f>
        <v>0</v>
      </c>
      <c r="R26" s="23">
        <f>VLOOKUP($B26,Total!$A$4:$V$348,Total!Q$1,0)</f>
        <v>0</v>
      </c>
      <c r="S26" s="23">
        <f>VLOOKUP($B26,Total!$A$4:$V$348,Total!R$1,0)</f>
        <v>0</v>
      </c>
      <c r="T26" s="23">
        <f>VLOOKUP($B26,Total!$A$4:$V$348,Total!S$1,0)</f>
        <v>6</v>
      </c>
      <c r="U26" s="23">
        <f>VLOOKUP($B26,Total!$A$4:$V$348,Total!T$1,0)</f>
        <v>303815</v>
      </c>
      <c r="V26" s="23">
        <f>VLOOKUP($B26,Total!$A$4:$V$348,Total!U$1,0)</f>
        <v>456</v>
      </c>
      <c r="W26" s="23">
        <f>VLOOKUP($B26,Total!$A$4:$V$348,Total!V$1,0)</f>
        <v>28936380</v>
      </c>
      <c r="X26" s="24">
        <f t="shared" si="0"/>
        <v>28936380</v>
      </c>
      <c r="Y26" s="21">
        <f t="shared" si="1"/>
        <v>0</v>
      </c>
      <c r="Z26" s="21">
        <v>0</v>
      </c>
      <c r="AA26" s="21">
        <v>0</v>
      </c>
      <c r="AD26" s="24"/>
      <c r="AE26" s="24">
        <f t="shared" si="2"/>
        <v>28936380</v>
      </c>
      <c r="AF26" s="21">
        <f t="shared" si="3"/>
        <v>0</v>
      </c>
      <c r="AG26" s="24"/>
      <c r="AH26" s="24"/>
    </row>
    <row r="27" spans="1:34" s="21" customFormat="1" x14ac:dyDescent="0.2">
      <c r="A27" s="22">
        <v>8401</v>
      </c>
      <c r="B27" s="11">
        <v>8301</v>
      </c>
      <c r="C27" s="1" t="s">
        <v>201</v>
      </c>
      <c r="D27" s="23">
        <f>VLOOKUP($B27,Total!$A$4:$V$348,Total!C$1,0)</f>
        <v>1066</v>
      </c>
      <c r="E27" s="23">
        <f>VLOOKUP($B27,Total!$A$4:$V$348,Total!D$1,0)</f>
        <v>79434056</v>
      </c>
      <c r="F27" s="23">
        <f>VLOOKUP($B27,Total!$A$4:$V$348,Total!E$1,0)</f>
        <v>1331</v>
      </c>
      <c r="G27" s="23">
        <f>VLOOKUP($B27,Total!$A$4:$V$348,Total!F$1,0)</f>
        <v>68848637</v>
      </c>
      <c r="H27" s="23">
        <f>VLOOKUP($B27,Total!$A$4:$V$348,Total!G$1,0)</f>
        <v>575</v>
      </c>
      <c r="I27" s="23">
        <f>VLOOKUP($B27,Total!$A$4:$V$348,Total!H$1,0)</f>
        <v>42846700</v>
      </c>
      <c r="J27" s="23">
        <f>VLOOKUP($B27,Total!$A$4:$V$348,Total!I$1,0)</f>
        <v>475</v>
      </c>
      <c r="K27" s="23">
        <f>VLOOKUP($B27,Total!$A$4:$V$348,Total!J$1,0)</f>
        <v>24570325</v>
      </c>
      <c r="L27" s="23">
        <f>VLOOKUP($B27,Total!$A$4:$V$348,Total!K$1,0)</f>
        <v>28</v>
      </c>
      <c r="M27" s="23">
        <f>VLOOKUP($B27,Total!$A$4:$V$348,Total!L$1,0)</f>
        <v>2086448</v>
      </c>
      <c r="N27" s="23">
        <f>VLOOKUP($B27,Total!$A$4:$V$348,Total!M$1,0)</f>
        <v>2</v>
      </c>
      <c r="O27" s="23">
        <f>VLOOKUP($B27,Total!$A$4:$V$348,Total!N$1,0)</f>
        <v>103454</v>
      </c>
      <c r="P27" s="23">
        <f>VLOOKUP($B27,Total!$A$4:$V$348,Total!O$1,0)</f>
        <v>146</v>
      </c>
      <c r="Q27" s="23">
        <f>VLOOKUP($B27,Total!$A$4:$V$348,Total!P$1,0)</f>
        <v>10879336</v>
      </c>
      <c r="R27" s="23">
        <f>VLOOKUP($B27,Total!$A$4:$V$348,Total!Q$1,0)</f>
        <v>56</v>
      </c>
      <c r="S27" s="23">
        <f>VLOOKUP($B27,Total!$A$4:$V$348,Total!R$1,0)</f>
        <v>2896712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3679</v>
      </c>
      <c r="W27" s="23">
        <f>VLOOKUP($B27,Total!$A$4:$V$348,Total!V$1,0)</f>
        <v>231665668</v>
      </c>
      <c r="X27" s="24">
        <f t="shared" si="0"/>
        <v>231665668</v>
      </c>
      <c r="Y27" s="21">
        <f t="shared" si="1"/>
        <v>0</v>
      </c>
      <c r="Z27" s="21">
        <v>0</v>
      </c>
      <c r="AA27" s="21">
        <v>0</v>
      </c>
      <c r="AB27" s="21">
        <v>0</v>
      </c>
      <c r="AC27" s="21">
        <v>0</v>
      </c>
      <c r="AD27" s="24"/>
      <c r="AE27" s="24">
        <f t="shared" si="2"/>
        <v>231665668</v>
      </c>
      <c r="AF27" s="21">
        <f t="shared" si="3"/>
        <v>0</v>
      </c>
      <c r="AG27" s="24"/>
      <c r="AH27" s="24"/>
    </row>
    <row r="28" spans="1:34" s="21" customFormat="1" x14ac:dyDescent="0.2">
      <c r="A28" s="22">
        <v>8402</v>
      </c>
      <c r="B28" s="11">
        <v>8311</v>
      </c>
      <c r="C28" s="1" t="s">
        <v>202</v>
      </c>
      <c r="D28" s="23">
        <f>VLOOKUP($B28,Total!$A$4:$V$348,Total!C$1,0)</f>
        <v>212</v>
      </c>
      <c r="E28" s="23">
        <f>VLOOKUP($B28,Total!$A$4:$V$348,Total!D$1,0)</f>
        <v>15797392</v>
      </c>
      <c r="F28" s="23">
        <f>VLOOKUP($B28,Total!$A$4:$V$348,Total!E$1,0)</f>
        <v>162</v>
      </c>
      <c r="G28" s="23">
        <f>VLOOKUP($B28,Total!$A$4:$V$348,Total!F$1,0)</f>
        <v>8379774</v>
      </c>
      <c r="H28" s="23">
        <f>VLOOKUP($B28,Total!$A$4:$V$348,Total!G$1,0)</f>
        <v>50</v>
      </c>
      <c r="I28" s="23">
        <f>VLOOKUP($B28,Total!$A$4:$V$348,Total!H$1,0)</f>
        <v>3725800</v>
      </c>
      <c r="J28" s="23">
        <f>VLOOKUP($B28,Total!$A$4:$V$348,Total!I$1,0)</f>
        <v>35</v>
      </c>
      <c r="K28" s="23">
        <f>VLOOKUP($B28,Total!$A$4:$V$348,Total!J$1,0)</f>
        <v>1810445</v>
      </c>
      <c r="L28" s="23">
        <f>VLOOKUP($B28,Total!$A$4:$V$348,Total!K$1,0)</f>
        <v>5</v>
      </c>
      <c r="M28" s="23">
        <f>VLOOKUP($B28,Total!$A$4:$V$348,Total!L$1,0)</f>
        <v>372580</v>
      </c>
      <c r="N28" s="23">
        <f>VLOOKUP($B28,Total!$A$4:$V$348,Total!M$1,0)</f>
        <v>1</v>
      </c>
      <c r="O28" s="23">
        <f>VLOOKUP($B28,Total!$A$4:$V$348,Total!N$1,0)</f>
        <v>51727</v>
      </c>
      <c r="P28" s="23">
        <f>VLOOKUP($B28,Total!$A$4:$V$348,Total!O$1,0)</f>
        <v>20</v>
      </c>
      <c r="Q28" s="23">
        <f>VLOOKUP($B28,Total!$A$4:$V$348,Total!P$1,0)</f>
        <v>1490320</v>
      </c>
      <c r="R28" s="23">
        <f>VLOOKUP($B28,Total!$A$4:$V$348,Total!Q$1,0)</f>
        <v>7</v>
      </c>
      <c r="S28" s="23">
        <f>VLOOKUP($B28,Total!$A$4:$V$348,Total!R$1,0)</f>
        <v>362089</v>
      </c>
      <c r="T28" s="23">
        <f>VLOOKUP($B28,Total!$A$4:$V$348,Total!S$1,0)</f>
        <v>1</v>
      </c>
      <c r="U28" s="23">
        <f>VLOOKUP($B28,Total!$A$4:$V$348,Total!T$1,0)</f>
        <v>54434</v>
      </c>
      <c r="V28" s="23">
        <f>VLOOKUP($B28,Total!$A$4:$V$348,Total!U$1,0)</f>
        <v>493</v>
      </c>
      <c r="W28" s="23">
        <f>VLOOKUP($B28,Total!$A$4:$V$348,Total!V$1,0)</f>
        <v>32044561</v>
      </c>
      <c r="X28" s="24">
        <f t="shared" si="0"/>
        <v>32044561</v>
      </c>
      <c r="Y28" s="21">
        <f t="shared" si="1"/>
        <v>0</v>
      </c>
      <c r="Z28" s="21">
        <v>0</v>
      </c>
      <c r="AA28" s="21">
        <v>0</v>
      </c>
      <c r="AB28" s="21">
        <v>2</v>
      </c>
      <c r="AC28" s="21">
        <v>95880</v>
      </c>
      <c r="AD28" s="24"/>
      <c r="AE28" s="24">
        <f t="shared" si="2"/>
        <v>32044563</v>
      </c>
      <c r="AF28" s="21">
        <f t="shared" si="3"/>
        <v>95880</v>
      </c>
      <c r="AG28" s="24"/>
      <c r="AH28" s="24"/>
    </row>
    <row r="29" spans="1:34" s="21" customFormat="1" x14ac:dyDescent="0.2">
      <c r="A29" s="22">
        <v>8403</v>
      </c>
      <c r="B29" s="11">
        <v>8304</v>
      </c>
      <c r="C29" s="1" t="s">
        <v>203</v>
      </c>
      <c r="D29" s="23">
        <f>VLOOKUP($B29,Total!$A$4:$V$348,Total!C$1,0)</f>
        <v>328</v>
      </c>
      <c r="E29" s="23">
        <f>VLOOKUP($B29,Total!$A$4:$V$348,Total!D$1,0)</f>
        <v>24441248</v>
      </c>
      <c r="F29" s="23">
        <f>VLOOKUP($B29,Total!$A$4:$V$348,Total!E$1,0)</f>
        <v>334</v>
      </c>
      <c r="G29" s="23">
        <f>VLOOKUP($B29,Total!$A$4:$V$348,Total!F$1,0)</f>
        <v>17276818</v>
      </c>
      <c r="H29" s="23">
        <f>VLOOKUP($B29,Total!$A$4:$V$348,Total!G$1,0)</f>
        <v>18</v>
      </c>
      <c r="I29" s="23">
        <f>VLOOKUP($B29,Total!$A$4:$V$348,Total!H$1,0)</f>
        <v>1341288</v>
      </c>
      <c r="J29" s="23">
        <f>VLOOKUP($B29,Total!$A$4:$V$348,Total!I$1,0)</f>
        <v>19</v>
      </c>
      <c r="K29" s="23">
        <f>VLOOKUP($B29,Total!$A$4:$V$348,Total!J$1,0)</f>
        <v>982813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38</v>
      </c>
      <c r="Q29" s="23">
        <f>VLOOKUP($B29,Total!$A$4:$V$348,Total!P$1,0)</f>
        <v>2831608</v>
      </c>
      <c r="R29" s="23">
        <f>VLOOKUP($B29,Total!$A$4:$V$348,Total!Q$1,0)</f>
        <v>15</v>
      </c>
      <c r="S29" s="23">
        <f>VLOOKUP($B29,Total!$A$4:$V$348,Total!R$1,0)</f>
        <v>775905</v>
      </c>
      <c r="T29" s="23">
        <f>VLOOKUP($B29,Total!$A$4:$V$348,Total!S$1,0)</f>
        <v>0</v>
      </c>
      <c r="U29" s="23">
        <f>VLOOKUP($B29,Total!$A$4:$V$348,Total!T$1,0)</f>
        <v>0</v>
      </c>
      <c r="V29" s="23">
        <f>VLOOKUP($B29,Total!$A$4:$V$348,Total!U$1,0)</f>
        <v>752</v>
      </c>
      <c r="W29" s="23">
        <f>VLOOKUP($B29,Total!$A$4:$V$348,Total!V$1,0)</f>
        <v>47649680</v>
      </c>
      <c r="X29" s="24">
        <f t="shared" si="0"/>
        <v>47649680</v>
      </c>
      <c r="Y29" s="21">
        <f t="shared" si="1"/>
        <v>0</v>
      </c>
      <c r="Z29" s="21">
        <v>0</v>
      </c>
      <c r="AA29" s="21">
        <v>0</v>
      </c>
      <c r="AD29" s="24"/>
      <c r="AE29" s="24">
        <f t="shared" si="2"/>
        <v>47649680</v>
      </c>
      <c r="AF29" s="21">
        <f t="shared" si="3"/>
        <v>0</v>
      </c>
      <c r="AG29" s="24"/>
      <c r="AH29" s="24"/>
    </row>
    <row r="30" spans="1:34" s="21" customFormat="1" x14ac:dyDescent="0.2">
      <c r="A30" s="22">
        <v>8404</v>
      </c>
      <c r="B30" s="11">
        <v>8309</v>
      </c>
      <c r="C30" s="1" t="s">
        <v>204</v>
      </c>
      <c r="D30" s="23">
        <f>VLOOKUP($B30,Total!$A$4:$V$348,Total!C$1,0)</f>
        <v>123</v>
      </c>
      <c r="E30" s="23">
        <f>VLOOKUP($B30,Total!$A$4:$V$348,Total!D$1,0)</f>
        <v>9165468</v>
      </c>
      <c r="F30" s="23">
        <f>VLOOKUP($B30,Total!$A$4:$V$348,Total!E$1,0)</f>
        <v>122</v>
      </c>
      <c r="G30" s="23">
        <f>VLOOKUP($B30,Total!$A$4:$V$348,Total!F$1,0)</f>
        <v>6310694</v>
      </c>
      <c r="H30" s="23">
        <f>VLOOKUP($B30,Total!$A$4:$V$348,Total!G$1,0)</f>
        <v>98</v>
      </c>
      <c r="I30" s="23">
        <f>VLOOKUP($B30,Total!$A$4:$V$348,Total!H$1,0)</f>
        <v>7302568</v>
      </c>
      <c r="J30" s="23">
        <f>VLOOKUP($B30,Total!$A$4:$V$348,Total!I$1,0)</f>
        <v>47</v>
      </c>
      <c r="K30" s="23">
        <f>VLOOKUP($B30,Total!$A$4:$V$348,Total!J$1,0)</f>
        <v>2431169</v>
      </c>
      <c r="L30" s="23">
        <f>VLOOKUP($B30,Total!$A$4:$V$348,Total!K$1,0)</f>
        <v>1</v>
      </c>
      <c r="M30" s="23">
        <f>VLOOKUP($B30,Total!$A$4:$V$348,Total!L$1,0)</f>
        <v>74516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14</v>
      </c>
      <c r="Q30" s="23">
        <f>VLOOKUP($B30,Total!$A$4:$V$348,Total!P$1,0)</f>
        <v>1043224</v>
      </c>
      <c r="R30" s="23">
        <f>VLOOKUP($B30,Total!$A$4:$V$348,Total!Q$1,0)</f>
        <v>4</v>
      </c>
      <c r="S30" s="23">
        <f>VLOOKUP($B30,Total!$A$4:$V$348,Total!R$1,0)</f>
        <v>206908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409</v>
      </c>
      <c r="W30" s="23">
        <f>VLOOKUP($B30,Total!$A$4:$V$348,Total!V$1,0)</f>
        <v>26534547</v>
      </c>
      <c r="X30" s="24">
        <f t="shared" si="0"/>
        <v>26534547</v>
      </c>
      <c r="Y30" s="21">
        <f t="shared" si="1"/>
        <v>0</v>
      </c>
      <c r="Z30" s="21">
        <v>0</v>
      </c>
      <c r="AA30" s="21">
        <v>0</v>
      </c>
      <c r="AB30" s="21">
        <v>0</v>
      </c>
      <c r="AC30" s="21">
        <v>0</v>
      </c>
      <c r="AD30" s="24"/>
      <c r="AE30" s="24">
        <f t="shared" si="2"/>
        <v>26534547</v>
      </c>
      <c r="AF30" s="21">
        <f t="shared" si="3"/>
        <v>0</v>
      </c>
      <c r="AG30" s="24"/>
      <c r="AH30" s="24"/>
    </row>
    <row r="31" spans="1:34" s="21" customFormat="1" x14ac:dyDescent="0.2">
      <c r="A31" s="22">
        <v>8405</v>
      </c>
      <c r="B31" s="11">
        <v>8306</v>
      </c>
      <c r="C31" s="1" t="s">
        <v>205</v>
      </c>
      <c r="D31" s="23">
        <f>VLOOKUP($B31,Total!$A$4:$V$348,Total!C$1,0)</f>
        <v>296</v>
      </c>
      <c r="E31" s="23">
        <f>VLOOKUP($B31,Total!$A$4:$V$348,Total!D$1,0)</f>
        <v>22056736</v>
      </c>
      <c r="F31" s="23">
        <f>VLOOKUP($B31,Total!$A$4:$V$348,Total!E$1,0)</f>
        <v>328</v>
      </c>
      <c r="G31" s="23">
        <f>VLOOKUP($B31,Total!$A$4:$V$348,Total!F$1,0)</f>
        <v>16966456</v>
      </c>
      <c r="H31" s="23">
        <f>VLOOKUP($B31,Total!$A$4:$V$348,Total!G$1,0)</f>
        <v>21</v>
      </c>
      <c r="I31" s="23">
        <f>VLOOKUP($B31,Total!$A$4:$V$348,Total!H$1,0)</f>
        <v>1564836</v>
      </c>
      <c r="J31" s="23">
        <f>VLOOKUP($B31,Total!$A$4:$V$348,Total!I$1,0)</f>
        <v>16</v>
      </c>
      <c r="K31" s="23">
        <f>VLOOKUP($B31,Total!$A$4:$V$348,Total!J$1,0)</f>
        <v>827632</v>
      </c>
      <c r="L31" s="23">
        <f>VLOOKUP($B31,Total!$A$4:$V$348,Total!K$1,0)</f>
        <v>8</v>
      </c>
      <c r="M31" s="23">
        <f>VLOOKUP($B31,Total!$A$4:$V$348,Total!L$1,0)</f>
        <v>596128</v>
      </c>
      <c r="N31" s="23">
        <f>VLOOKUP($B31,Total!$A$4:$V$348,Total!M$1,0)</f>
        <v>1</v>
      </c>
      <c r="O31" s="23">
        <f>VLOOKUP($B31,Total!$A$4:$V$348,Total!N$1,0)</f>
        <v>51727</v>
      </c>
      <c r="P31" s="23">
        <f>VLOOKUP($B31,Total!$A$4:$V$348,Total!O$1,0)</f>
        <v>27</v>
      </c>
      <c r="Q31" s="23">
        <f>VLOOKUP($B31,Total!$A$4:$V$348,Total!P$1,0)</f>
        <v>2011932</v>
      </c>
      <c r="R31" s="23">
        <f>VLOOKUP($B31,Total!$A$4:$V$348,Total!Q$1,0)</f>
        <v>7</v>
      </c>
      <c r="S31" s="23">
        <f>VLOOKUP($B31,Total!$A$4:$V$348,Total!R$1,0)</f>
        <v>362089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704</v>
      </c>
      <c r="W31" s="23">
        <f>VLOOKUP($B31,Total!$A$4:$V$348,Total!V$1,0)</f>
        <v>44437536</v>
      </c>
      <c r="X31" s="24">
        <f t="shared" si="0"/>
        <v>44437536</v>
      </c>
      <c r="Y31" s="21">
        <f t="shared" si="1"/>
        <v>0</v>
      </c>
      <c r="Z31" s="21">
        <v>0</v>
      </c>
      <c r="AA31" s="21">
        <v>0</v>
      </c>
      <c r="AB31" s="21">
        <v>0</v>
      </c>
      <c r="AC31" s="21">
        <v>0</v>
      </c>
      <c r="AD31" s="24"/>
      <c r="AE31" s="24">
        <f t="shared" si="2"/>
        <v>44437536</v>
      </c>
      <c r="AF31" s="21">
        <f t="shared" si="3"/>
        <v>0</v>
      </c>
      <c r="AG31" s="24"/>
      <c r="AH31" s="24"/>
    </row>
    <row r="32" spans="1:34" s="21" customFormat="1" x14ac:dyDescent="0.2">
      <c r="A32" s="22">
        <v>8406</v>
      </c>
      <c r="B32" s="11">
        <v>8307</v>
      </c>
      <c r="C32" s="1" t="s">
        <v>206</v>
      </c>
      <c r="D32" s="23">
        <f>VLOOKUP($B32,Total!$A$4:$V$348,Total!C$1,0)</f>
        <v>107</v>
      </c>
      <c r="E32" s="23">
        <f>VLOOKUP($B32,Total!$A$4:$V$348,Total!D$1,0)</f>
        <v>7973212</v>
      </c>
      <c r="F32" s="23">
        <f>VLOOKUP($B32,Total!$A$4:$V$348,Total!E$1,0)</f>
        <v>162</v>
      </c>
      <c r="G32" s="23">
        <f>VLOOKUP($B32,Total!$A$4:$V$348,Total!F$1,0)</f>
        <v>8379774</v>
      </c>
      <c r="H32" s="23">
        <f>VLOOKUP($B32,Total!$A$4:$V$348,Total!G$1,0)</f>
        <v>57</v>
      </c>
      <c r="I32" s="23">
        <f>VLOOKUP($B32,Total!$A$4:$V$348,Total!H$1,0)</f>
        <v>4247412</v>
      </c>
      <c r="J32" s="23">
        <f>VLOOKUP($B32,Total!$A$4:$V$348,Total!I$1,0)</f>
        <v>38</v>
      </c>
      <c r="K32" s="23">
        <f>VLOOKUP($B32,Total!$A$4:$V$348,Total!J$1,0)</f>
        <v>1965626</v>
      </c>
      <c r="L32" s="23">
        <f>VLOOKUP($B32,Total!$A$4:$V$348,Total!K$1,0)</f>
        <v>4</v>
      </c>
      <c r="M32" s="23">
        <f>VLOOKUP($B32,Total!$A$4:$V$348,Total!L$1,0)</f>
        <v>298064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4</v>
      </c>
      <c r="Q32" s="23">
        <f>VLOOKUP($B32,Total!$A$4:$V$348,Total!P$1,0)</f>
        <v>298064</v>
      </c>
      <c r="R32" s="23">
        <f>VLOOKUP($B32,Total!$A$4:$V$348,Total!Q$1,0)</f>
        <v>0</v>
      </c>
      <c r="S32" s="23">
        <f>VLOOKUP($B32,Total!$A$4:$V$348,Total!R$1,0)</f>
        <v>0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372</v>
      </c>
      <c r="W32" s="23">
        <f>VLOOKUP($B32,Total!$A$4:$V$348,Total!V$1,0)</f>
        <v>23162152</v>
      </c>
      <c r="X32" s="24">
        <f t="shared" si="0"/>
        <v>23162152</v>
      </c>
      <c r="Y32" s="21">
        <f t="shared" si="1"/>
        <v>0</v>
      </c>
      <c r="Z32" s="21">
        <v>0</v>
      </c>
      <c r="AA32" s="21">
        <v>0</v>
      </c>
      <c r="AB32" s="21">
        <v>0</v>
      </c>
      <c r="AC32" s="21">
        <v>0</v>
      </c>
      <c r="AD32" s="24"/>
      <c r="AE32" s="24">
        <f t="shared" si="2"/>
        <v>23162152</v>
      </c>
      <c r="AF32" s="21">
        <f t="shared" si="3"/>
        <v>0</v>
      </c>
      <c r="AG32" s="24"/>
      <c r="AH32" s="24"/>
    </row>
    <row r="33" spans="1:34" s="21" customFormat="1" x14ac:dyDescent="0.2">
      <c r="A33" s="22">
        <v>8407</v>
      </c>
      <c r="B33" s="11">
        <v>8305</v>
      </c>
      <c r="C33" s="1" t="s">
        <v>207</v>
      </c>
      <c r="D33" s="23">
        <f>VLOOKUP($B33,Total!$A$4:$V$348,Total!C$1,0)</f>
        <v>397</v>
      </c>
      <c r="E33" s="23">
        <f>VLOOKUP($B33,Total!$A$4:$V$348,Total!D$1,0)</f>
        <v>29582852</v>
      </c>
      <c r="F33" s="23">
        <f>VLOOKUP($B33,Total!$A$4:$V$348,Total!E$1,0)</f>
        <v>413</v>
      </c>
      <c r="G33" s="23">
        <f>VLOOKUP($B33,Total!$A$4:$V$348,Total!F$1,0)</f>
        <v>21363251</v>
      </c>
      <c r="H33" s="23">
        <f>VLOOKUP($B33,Total!$A$4:$V$348,Total!G$1,0)</f>
        <v>6</v>
      </c>
      <c r="I33" s="23">
        <f>VLOOKUP($B33,Total!$A$4:$V$348,Total!H$1,0)</f>
        <v>447096</v>
      </c>
      <c r="J33" s="23">
        <f>VLOOKUP($B33,Total!$A$4:$V$348,Total!I$1,0)</f>
        <v>19</v>
      </c>
      <c r="K33" s="23">
        <f>VLOOKUP($B33,Total!$A$4:$V$348,Total!J$1,0)</f>
        <v>982813</v>
      </c>
      <c r="L33" s="23">
        <f>VLOOKUP($B33,Total!$A$4:$V$348,Total!K$1,0)</f>
        <v>10</v>
      </c>
      <c r="M33" s="23">
        <f>VLOOKUP($B33,Total!$A$4:$V$348,Total!L$1,0)</f>
        <v>745160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52</v>
      </c>
      <c r="Q33" s="23">
        <f>VLOOKUP($B33,Total!$A$4:$V$348,Total!P$1,0)</f>
        <v>3874832</v>
      </c>
      <c r="R33" s="23">
        <f>VLOOKUP($B33,Total!$A$4:$V$348,Total!Q$1,0)</f>
        <v>18</v>
      </c>
      <c r="S33" s="23">
        <f>VLOOKUP($B33,Total!$A$4:$V$348,Total!R$1,0)</f>
        <v>931086</v>
      </c>
      <c r="T33" s="23">
        <f>VLOOKUP($B33,Total!$A$4:$V$348,Total!S$1,0)</f>
        <v>1</v>
      </c>
      <c r="U33" s="23">
        <f>VLOOKUP($B33,Total!$A$4:$V$348,Total!T$1,0)</f>
        <v>20082</v>
      </c>
      <c r="V33" s="23">
        <f>VLOOKUP($B33,Total!$A$4:$V$348,Total!U$1,0)</f>
        <v>916</v>
      </c>
      <c r="W33" s="23">
        <f>VLOOKUP($B33,Total!$A$4:$V$348,Total!V$1,0)</f>
        <v>57947172</v>
      </c>
      <c r="X33" s="24">
        <f t="shared" si="0"/>
        <v>57947172</v>
      </c>
      <c r="Y33" s="21">
        <f t="shared" si="1"/>
        <v>0</v>
      </c>
      <c r="Z33" s="21">
        <v>0</v>
      </c>
      <c r="AA33" s="21">
        <v>0</v>
      </c>
      <c r="AB33" s="21">
        <v>0</v>
      </c>
      <c r="AC33" s="21">
        <v>0</v>
      </c>
      <c r="AD33" s="24"/>
      <c r="AE33" s="24">
        <f t="shared" si="2"/>
        <v>57947172</v>
      </c>
      <c r="AF33" s="21">
        <f t="shared" si="3"/>
        <v>0</v>
      </c>
      <c r="AG33" s="24"/>
      <c r="AH33" s="24"/>
    </row>
    <row r="34" spans="1:34" s="21" customFormat="1" x14ac:dyDescent="0.2">
      <c r="A34" s="22">
        <v>8408</v>
      </c>
      <c r="B34" s="11">
        <v>8308</v>
      </c>
      <c r="C34" s="1" t="s">
        <v>208</v>
      </c>
      <c r="D34" s="23">
        <f>VLOOKUP($B34,Total!$A$4:$V$348,Total!C$1,0)</f>
        <v>58</v>
      </c>
      <c r="E34" s="23">
        <f>VLOOKUP($B34,Total!$A$4:$V$348,Total!D$1,0)</f>
        <v>4321928</v>
      </c>
      <c r="F34" s="23">
        <f>VLOOKUP($B34,Total!$A$4:$V$348,Total!E$1,0)</f>
        <v>50</v>
      </c>
      <c r="G34" s="23">
        <f>VLOOKUP($B34,Total!$A$4:$V$348,Total!F$1,0)</f>
        <v>2586350</v>
      </c>
      <c r="H34" s="23">
        <f>VLOOKUP($B34,Total!$A$4:$V$348,Total!G$1,0)</f>
        <v>29</v>
      </c>
      <c r="I34" s="23">
        <f>VLOOKUP($B34,Total!$A$4:$V$348,Total!H$1,0)</f>
        <v>2160964</v>
      </c>
      <c r="J34" s="23">
        <f>VLOOKUP($B34,Total!$A$4:$V$348,Total!I$1,0)</f>
        <v>16</v>
      </c>
      <c r="K34" s="23">
        <f>VLOOKUP($B34,Total!$A$4:$V$348,Total!J$1,0)</f>
        <v>827632</v>
      </c>
      <c r="L34" s="23">
        <f>VLOOKUP($B34,Total!$A$4:$V$348,Total!K$1,0)</f>
        <v>2</v>
      </c>
      <c r="M34" s="23">
        <f>VLOOKUP($B34,Total!$A$4:$V$348,Total!L$1,0)</f>
        <v>149032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5</v>
      </c>
      <c r="Q34" s="23">
        <f>VLOOKUP($B34,Total!$A$4:$V$348,Total!P$1,0)</f>
        <v>372580</v>
      </c>
      <c r="R34" s="23">
        <f>VLOOKUP($B34,Total!$A$4:$V$348,Total!Q$1,0)</f>
        <v>2</v>
      </c>
      <c r="S34" s="23">
        <f>VLOOKUP($B34,Total!$A$4:$V$348,Total!R$1,0)</f>
        <v>103454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162</v>
      </c>
      <c r="W34" s="23">
        <f>VLOOKUP($B34,Total!$A$4:$V$348,Total!V$1,0)</f>
        <v>10521940</v>
      </c>
      <c r="X34" s="24">
        <f t="shared" si="0"/>
        <v>10521940</v>
      </c>
      <c r="Y34" s="21">
        <f t="shared" si="1"/>
        <v>0</v>
      </c>
      <c r="Z34" s="21">
        <v>0</v>
      </c>
      <c r="AA34" s="21">
        <v>0</v>
      </c>
      <c r="AB34" s="21">
        <v>1</v>
      </c>
      <c r="AC34" s="21">
        <v>52951</v>
      </c>
      <c r="AD34" s="24"/>
      <c r="AE34" s="24">
        <f t="shared" si="2"/>
        <v>10521941</v>
      </c>
      <c r="AF34" s="21">
        <f t="shared" si="3"/>
        <v>52951</v>
      </c>
      <c r="AG34" s="24"/>
      <c r="AH34" s="24"/>
    </row>
    <row r="35" spans="1:34" s="21" customFormat="1" x14ac:dyDescent="0.2">
      <c r="A35" s="22">
        <v>8409</v>
      </c>
      <c r="B35" s="11">
        <v>8313</v>
      </c>
      <c r="C35" s="1" t="s">
        <v>209</v>
      </c>
      <c r="D35" s="23">
        <f>VLOOKUP($B35,Total!$A$4:$V$348,Total!C$1,0)</f>
        <v>236</v>
      </c>
      <c r="E35" s="23">
        <f>VLOOKUP($B35,Total!$A$4:$V$348,Total!D$1,0)</f>
        <v>17585776</v>
      </c>
      <c r="F35" s="23">
        <f>VLOOKUP($B35,Total!$A$4:$V$348,Total!E$1,0)</f>
        <v>252</v>
      </c>
      <c r="G35" s="23">
        <f>VLOOKUP($B35,Total!$A$4:$V$348,Total!F$1,0)</f>
        <v>13035204</v>
      </c>
      <c r="H35" s="23">
        <f>VLOOKUP($B35,Total!$A$4:$V$348,Total!G$1,0)</f>
        <v>40</v>
      </c>
      <c r="I35" s="23">
        <f>VLOOKUP($B35,Total!$A$4:$V$348,Total!H$1,0)</f>
        <v>2980640</v>
      </c>
      <c r="J35" s="23">
        <f>VLOOKUP($B35,Total!$A$4:$V$348,Total!I$1,0)</f>
        <v>35</v>
      </c>
      <c r="K35" s="23">
        <f>VLOOKUP($B35,Total!$A$4:$V$348,Total!J$1,0)</f>
        <v>1810445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16</v>
      </c>
      <c r="Q35" s="23">
        <f>VLOOKUP($B35,Total!$A$4:$V$348,Total!P$1,0)</f>
        <v>1192256</v>
      </c>
      <c r="R35" s="23">
        <f>VLOOKUP($B35,Total!$A$4:$V$348,Total!Q$1,0)</f>
        <v>6</v>
      </c>
      <c r="S35" s="23">
        <f>VLOOKUP($B35,Total!$A$4:$V$348,Total!R$1,0)</f>
        <v>310362</v>
      </c>
      <c r="T35" s="23">
        <f>VLOOKUP($B35,Total!$A$4:$V$348,Total!S$1,0)</f>
        <v>0</v>
      </c>
      <c r="U35" s="23">
        <f>VLOOKUP($B35,Total!$A$4:$V$348,Total!T$1,0)</f>
        <v>0</v>
      </c>
      <c r="V35" s="23">
        <f>VLOOKUP($B35,Total!$A$4:$V$348,Total!U$1,0)</f>
        <v>585</v>
      </c>
      <c r="W35" s="23">
        <f>VLOOKUP($B35,Total!$A$4:$V$348,Total!V$1,0)</f>
        <v>36914683</v>
      </c>
      <c r="X35" s="24">
        <f t="shared" si="0"/>
        <v>36914683</v>
      </c>
      <c r="Y35" s="21">
        <f t="shared" si="1"/>
        <v>0</v>
      </c>
      <c r="Z35" s="21">
        <v>0</v>
      </c>
      <c r="AA35" s="21">
        <v>0</v>
      </c>
      <c r="AD35" s="24"/>
      <c r="AE35" s="24">
        <f t="shared" si="2"/>
        <v>36914683</v>
      </c>
      <c r="AF35" s="21">
        <f t="shared" si="3"/>
        <v>0</v>
      </c>
      <c r="AG35" s="24"/>
      <c r="AH35" s="24"/>
    </row>
    <row r="36" spans="1:34" s="21" customFormat="1" x14ac:dyDescent="0.2">
      <c r="A36" s="22">
        <v>8410</v>
      </c>
      <c r="B36" s="11">
        <v>8303</v>
      </c>
      <c r="C36" s="1" t="s">
        <v>210</v>
      </c>
      <c r="D36" s="23">
        <f>VLOOKUP($B36,Total!$A$4:$V$348,Total!C$1,0)</f>
        <v>272</v>
      </c>
      <c r="E36" s="23">
        <f>VLOOKUP($B36,Total!$A$4:$V$348,Total!D$1,0)</f>
        <v>20268352</v>
      </c>
      <c r="F36" s="23">
        <f>VLOOKUP($B36,Total!$A$4:$V$348,Total!E$1,0)</f>
        <v>334</v>
      </c>
      <c r="G36" s="23">
        <f>VLOOKUP($B36,Total!$A$4:$V$348,Total!F$1,0)</f>
        <v>17276818</v>
      </c>
      <c r="H36" s="23">
        <f>VLOOKUP($B36,Total!$A$4:$V$348,Total!G$1,0)</f>
        <v>149</v>
      </c>
      <c r="I36" s="23">
        <f>VLOOKUP($B36,Total!$A$4:$V$348,Total!H$1,0)</f>
        <v>11102884</v>
      </c>
      <c r="J36" s="23">
        <f>VLOOKUP($B36,Total!$A$4:$V$348,Total!I$1,0)</f>
        <v>111</v>
      </c>
      <c r="K36" s="23">
        <f>VLOOKUP($B36,Total!$A$4:$V$348,Total!J$1,0)</f>
        <v>5741697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37</v>
      </c>
      <c r="Q36" s="23">
        <f>VLOOKUP($B36,Total!$A$4:$V$348,Total!P$1,0)</f>
        <v>2757092</v>
      </c>
      <c r="R36" s="23">
        <f>VLOOKUP($B36,Total!$A$4:$V$348,Total!Q$1,0)</f>
        <v>10</v>
      </c>
      <c r="S36" s="23">
        <f>VLOOKUP($B36,Total!$A$4:$V$348,Total!R$1,0)</f>
        <v>517270</v>
      </c>
      <c r="T36" s="23">
        <f>VLOOKUP($B36,Total!$A$4:$V$348,Total!S$1,0)</f>
        <v>0</v>
      </c>
      <c r="U36" s="23">
        <f>VLOOKUP($B36,Total!$A$4:$V$348,Total!T$1,0)</f>
        <v>0</v>
      </c>
      <c r="V36" s="23">
        <f>VLOOKUP($B36,Total!$A$4:$V$348,Total!U$1,0)</f>
        <v>913</v>
      </c>
      <c r="W36" s="23">
        <f>VLOOKUP($B36,Total!$A$4:$V$348,Total!V$1,0)</f>
        <v>57664113</v>
      </c>
      <c r="X36" s="24">
        <f t="shared" si="0"/>
        <v>57664113</v>
      </c>
      <c r="Y36" s="21">
        <f t="shared" si="1"/>
        <v>0</v>
      </c>
      <c r="Z36" s="21">
        <v>0</v>
      </c>
      <c r="AA36" s="21">
        <v>0</v>
      </c>
      <c r="AD36" s="24"/>
      <c r="AE36" s="24">
        <f t="shared" si="2"/>
        <v>57664113</v>
      </c>
      <c r="AF36" s="21">
        <f t="shared" si="3"/>
        <v>0</v>
      </c>
      <c r="AG36" s="24"/>
      <c r="AH36" s="24"/>
    </row>
    <row r="37" spans="1:34" s="21" customFormat="1" x14ac:dyDescent="0.2">
      <c r="A37" s="22">
        <v>8411</v>
      </c>
      <c r="B37" s="11">
        <v>8310</v>
      </c>
      <c r="C37" s="1" t="s">
        <v>211</v>
      </c>
      <c r="D37" s="23">
        <f>VLOOKUP($B37,Total!$A$4:$V$348,Total!C$1,0)</f>
        <v>43</v>
      </c>
      <c r="E37" s="23">
        <f>VLOOKUP($B37,Total!$A$4:$V$348,Total!D$1,0)</f>
        <v>3204188</v>
      </c>
      <c r="F37" s="23">
        <f>VLOOKUP($B37,Total!$A$4:$V$348,Total!E$1,0)</f>
        <v>37</v>
      </c>
      <c r="G37" s="23">
        <f>VLOOKUP($B37,Total!$A$4:$V$348,Total!F$1,0)</f>
        <v>1913899</v>
      </c>
      <c r="H37" s="23">
        <f>VLOOKUP($B37,Total!$A$4:$V$348,Total!G$1,0)</f>
        <v>21</v>
      </c>
      <c r="I37" s="23">
        <f>VLOOKUP($B37,Total!$A$4:$V$348,Total!H$1,0)</f>
        <v>1564836</v>
      </c>
      <c r="J37" s="23">
        <f>VLOOKUP($B37,Total!$A$4:$V$348,Total!I$1,0)</f>
        <v>16</v>
      </c>
      <c r="K37" s="23">
        <f>VLOOKUP($B37,Total!$A$4:$V$348,Total!J$1,0)</f>
        <v>827632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117</v>
      </c>
      <c r="W37" s="23">
        <f>VLOOKUP($B37,Total!$A$4:$V$348,Total!V$1,0)</f>
        <v>7510555</v>
      </c>
      <c r="X37" s="24">
        <f t="shared" si="0"/>
        <v>7510555</v>
      </c>
      <c r="Y37" s="21">
        <f t="shared" si="1"/>
        <v>0</v>
      </c>
      <c r="Z37" s="21">
        <v>0</v>
      </c>
      <c r="AA37" s="21">
        <v>0</v>
      </c>
      <c r="AD37" s="24"/>
      <c r="AE37" s="24">
        <f t="shared" si="2"/>
        <v>7510555</v>
      </c>
      <c r="AF37" s="21">
        <f t="shared" si="3"/>
        <v>0</v>
      </c>
      <c r="AG37" s="24"/>
      <c r="AH37" s="24"/>
    </row>
    <row r="38" spans="1:34" s="21" customFormat="1" x14ac:dyDescent="0.2">
      <c r="A38" s="22">
        <v>8412</v>
      </c>
      <c r="B38" s="11">
        <v>8312</v>
      </c>
      <c r="C38" s="1" t="s">
        <v>212</v>
      </c>
      <c r="D38" s="23">
        <f>VLOOKUP($B38,Total!$A$4:$V$348,Total!C$1,0)</f>
        <v>151</v>
      </c>
      <c r="E38" s="23">
        <f>VLOOKUP($B38,Total!$A$4:$V$348,Total!D$1,0)</f>
        <v>11251916</v>
      </c>
      <c r="F38" s="23">
        <f>VLOOKUP($B38,Total!$A$4:$V$348,Total!E$1,0)</f>
        <v>194</v>
      </c>
      <c r="G38" s="23">
        <f>VLOOKUP($B38,Total!$A$4:$V$348,Total!F$1,0)</f>
        <v>10035038</v>
      </c>
      <c r="H38" s="23">
        <f>VLOOKUP($B38,Total!$A$4:$V$348,Total!G$1,0)</f>
        <v>60</v>
      </c>
      <c r="I38" s="23">
        <f>VLOOKUP($B38,Total!$A$4:$V$348,Total!H$1,0)</f>
        <v>4470960</v>
      </c>
      <c r="J38" s="23">
        <f>VLOOKUP($B38,Total!$A$4:$V$348,Total!I$1,0)</f>
        <v>37</v>
      </c>
      <c r="K38" s="23">
        <f>VLOOKUP($B38,Total!$A$4:$V$348,Total!J$1,0)</f>
        <v>1913899</v>
      </c>
      <c r="L38" s="23">
        <f>VLOOKUP($B38,Total!$A$4:$V$348,Total!K$1,0)</f>
        <v>5</v>
      </c>
      <c r="M38" s="23">
        <f>VLOOKUP($B38,Total!$A$4:$V$348,Total!L$1,0)</f>
        <v>372580</v>
      </c>
      <c r="N38" s="23">
        <f>VLOOKUP($B38,Total!$A$4:$V$348,Total!M$1,0)</f>
        <v>0</v>
      </c>
      <c r="O38" s="23">
        <f>VLOOKUP($B38,Total!$A$4:$V$348,Total!N$1,0)</f>
        <v>0</v>
      </c>
      <c r="P38" s="23">
        <f>VLOOKUP($B38,Total!$A$4:$V$348,Total!O$1,0)</f>
        <v>29</v>
      </c>
      <c r="Q38" s="23">
        <f>VLOOKUP($B38,Total!$A$4:$V$348,Total!P$1,0)</f>
        <v>2160964</v>
      </c>
      <c r="R38" s="23">
        <f>VLOOKUP($B38,Total!$A$4:$V$348,Total!Q$1,0)</f>
        <v>10</v>
      </c>
      <c r="S38" s="23">
        <f>VLOOKUP($B38,Total!$A$4:$V$348,Total!R$1,0)</f>
        <v>517270</v>
      </c>
      <c r="T38" s="23">
        <f>VLOOKUP($B38,Total!$A$4:$V$348,Total!S$1,0)</f>
        <v>2</v>
      </c>
      <c r="U38" s="23">
        <f>VLOOKUP($B38,Total!$A$4:$V$348,Total!T$1,0)</f>
        <v>0</v>
      </c>
      <c r="V38" s="23">
        <f>VLOOKUP($B38,Total!$A$4:$V$348,Total!U$1,0)</f>
        <v>488</v>
      </c>
      <c r="W38" s="23">
        <f>VLOOKUP($B38,Total!$A$4:$V$348,Total!V$1,0)</f>
        <v>30722627</v>
      </c>
      <c r="X38" s="24">
        <f t="shared" si="0"/>
        <v>30722627</v>
      </c>
      <c r="Y38" s="21">
        <f t="shared" si="1"/>
        <v>0</v>
      </c>
      <c r="Z38" s="21">
        <v>0</v>
      </c>
      <c r="AA38" s="21">
        <v>0</v>
      </c>
      <c r="AB38" s="21">
        <v>0</v>
      </c>
      <c r="AC38" s="21">
        <v>0</v>
      </c>
      <c r="AD38" s="24"/>
      <c r="AE38" s="24">
        <f t="shared" si="2"/>
        <v>30722627</v>
      </c>
      <c r="AF38" s="21">
        <f t="shared" si="3"/>
        <v>0</v>
      </c>
      <c r="AG38" s="24"/>
      <c r="AH38" s="24"/>
    </row>
    <row r="39" spans="1:34" s="21" customFormat="1" x14ac:dyDescent="0.2">
      <c r="A39" s="22">
        <v>8413</v>
      </c>
      <c r="B39" s="11">
        <v>8302</v>
      </c>
      <c r="C39" s="1" t="s">
        <v>213</v>
      </c>
      <c r="D39" s="23">
        <f>VLOOKUP($B39,Total!$A$4:$V$348,Total!C$1,0)</f>
        <v>53</v>
      </c>
      <c r="E39" s="23">
        <f>VLOOKUP($B39,Total!$A$4:$V$348,Total!D$1,0)</f>
        <v>3949348</v>
      </c>
      <c r="F39" s="23">
        <f>VLOOKUP($B39,Total!$A$4:$V$348,Total!E$1,0)</f>
        <v>57</v>
      </c>
      <c r="G39" s="23">
        <f>VLOOKUP($B39,Total!$A$4:$V$348,Total!F$1,0)</f>
        <v>2948439</v>
      </c>
      <c r="H39" s="23">
        <f>VLOOKUP($B39,Total!$A$4:$V$348,Total!G$1,0)</f>
        <v>22</v>
      </c>
      <c r="I39" s="23">
        <f>VLOOKUP($B39,Total!$A$4:$V$348,Total!H$1,0)</f>
        <v>1639352</v>
      </c>
      <c r="J39" s="23">
        <f>VLOOKUP($B39,Total!$A$4:$V$348,Total!I$1,0)</f>
        <v>36</v>
      </c>
      <c r="K39" s="23">
        <f>VLOOKUP($B39,Total!$A$4:$V$348,Total!J$1,0)</f>
        <v>1862172</v>
      </c>
      <c r="L39" s="23">
        <f>VLOOKUP($B39,Total!$A$4:$V$348,Total!K$1,0)</f>
        <v>0</v>
      </c>
      <c r="M39" s="23">
        <f>VLOOKUP($B39,Total!$A$4:$V$348,Total!L$1,0)</f>
        <v>0</v>
      </c>
      <c r="N39" s="23">
        <f>VLOOKUP($B39,Total!$A$4:$V$348,Total!M$1,0)</f>
        <v>0</v>
      </c>
      <c r="O39" s="23">
        <f>VLOOKUP($B39,Total!$A$4:$V$348,Total!N$1,0)</f>
        <v>0</v>
      </c>
      <c r="P39" s="23">
        <f>VLOOKUP($B39,Total!$A$4:$V$348,Total!O$1,0)</f>
        <v>0</v>
      </c>
      <c r="Q39" s="23">
        <f>VLOOKUP($B39,Total!$A$4:$V$348,Total!P$1,0)</f>
        <v>0</v>
      </c>
      <c r="R39" s="23">
        <f>VLOOKUP($B39,Total!$A$4:$V$348,Total!Q$1,0)</f>
        <v>0</v>
      </c>
      <c r="S39" s="23">
        <f>VLOOKUP($B39,Total!$A$4:$V$348,Total!R$1,0)</f>
        <v>0</v>
      </c>
      <c r="T39" s="23">
        <f>VLOOKUP($B39,Total!$A$4:$V$348,Total!S$1,0)</f>
        <v>0</v>
      </c>
      <c r="U39" s="23">
        <f>VLOOKUP($B39,Total!$A$4:$V$348,Total!T$1,0)</f>
        <v>0</v>
      </c>
      <c r="V39" s="23">
        <f>VLOOKUP($B39,Total!$A$4:$V$348,Total!U$1,0)</f>
        <v>168</v>
      </c>
      <c r="W39" s="23">
        <f>VLOOKUP($B39,Total!$A$4:$V$348,Total!V$1,0)</f>
        <v>10399311</v>
      </c>
      <c r="X39" s="24">
        <f t="shared" si="0"/>
        <v>10399311</v>
      </c>
      <c r="Y39" s="21">
        <f t="shared" si="1"/>
        <v>0</v>
      </c>
      <c r="Z39" s="21">
        <v>0</v>
      </c>
      <c r="AA39" s="21">
        <v>0</v>
      </c>
      <c r="AD39" s="24"/>
      <c r="AE39" s="24">
        <f t="shared" si="2"/>
        <v>10399311</v>
      </c>
      <c r="AF39" s="21">
        <f t="shared" si="3"/>
        <v>0</v>
      </c>
      <c r="AG39" s="24"/>
      <c r="AH39" s="24"/>
    </row>
    <row r="40" spans="1:34" s="21" customFormat="1" x14ac:dyDescent="0.2">
      <c r="A40" s="36">
        <v>8414</v>
      </c>
      <c r="B40" s="11">
        <v>8314</v>
      </c>
      <c r="C40" s="1" t="s">
        <v>214</v>
      </c>
      <c r="D40" s="23">
        <f>VLOOKUP($B40,Total!$A$4:$V$348,Total!C$1,0)</f>
        <v>143</v>
      </c>
      <c r="E40" s="23">
        <f>VLOOKUP($B40,Total!$A$4:$V$348,Total!D$1,0)</f>
        <v>10655788</v>
      </c>
      <c r="F40" s="23">
        <f>VLOOKUP($B40,Total!$A$4:$V$348,Total!E$1,0)</f>
        <v>108</v>
      </c>
      <c r="G40" s="23">
        <f>VLOOKUP($B40,Total!$A$4:$V$348,Total!F$1,0)</f>
        <v>5586516</v>
      </c>
      <c r="H40" s="23">
        <f>VLOOKUP($B40,Total!$A$4:$V$348,Total!G$1,0)</f>
        <v>40</v>
      </c>
      <c r="I40" s="23">
        <f>VLOOKUP($B40,Total!$A$4:$V$348,Total!H$1,0)</f>
        <v>2980640</v>
      </c>
      <c r="J40" s="23">
        <f>VLOOKUP($B40,Total!$A$4:$V$348,Total!I$1,0)</f>
        <v>41</v>
      </c>
      <c r="K40" s="23">
        <f>VLOOKUP($B40,Total!$A$4:$V$348,Total!J$1,0)</f>
        <v>2120807</v>
      </c>
      <c r="L40" s="23">
        <f>VLOOKUP($B40,Total!$A$4:$V$348,Total!K$1,0)</f>
        <v>0</v>
      </c>
      <c r="M40" s="23">
        <f>VLOOKUP($B40,Total!$A$4:$V$348,Total!L$1,0)</f>
        <v>0</v>
      </c>
      <c r="N40" s="23">
        <f>VLOOKUP($B40,Total!$A$4:$V$348,Total!M$1,0)</f>
        <v>0</v>
      </c>
      <c r="O40" s="23">
        <f>VLOOKUP($B40,Total!$A$4:$V$348,Total!N$1,0)</f>
        <v>0</v>
      </c>
      <c r="P40" s="23">
        <f>VLOOKUP($B40,Total!$A$4:$V$348,Total!O$1,0)</f>
        <v>0</v>
      </c>
      <c r="Q40" s="23">
        <f>VLOOKUP($B40,Total!$A$4:$V$348,Total!P$1,0)</f>
        <v>0</v>
      </c>
      <c r="R40" s="23">
        <f>VLOOKUP($B40,Total!$A$4:$V$348,Total!Q$1,0)</f>
        <v>0</v>
      </c>
      <c r="S40" s="23">
        <f>VLOOKUP($B40,Total!$A$4:$V$348,Total!R$1,0)</f>
        <v>0</v>
      </c>
      <c r="T40" s="23">
        <f>VLOOKUP($B40,Total!$A$4:$V$348,Total!S$1,0)</f>
        <v>0</v>
      </c>
      <c r="U40" s="23">
        <f>VLOOKUP($B40,Total!$A$4:$V$348,Total!T$1,0)</f>
        <v>0</v>
      </c>
      <c r="V40" s="23">
        <f>VLOOKUP($B40,Total!$A$4:$V$348,Total!U$1,0)</f>
        <v>332</v>
      </c>
      <c r="W40" s="23">
        <f>VLOOKUP($B40,Total!$A$4:$V$348,Total!V$1,0)</f>
        <v>21343751</v>
      </c>
      <c r="X40" s="24">
        <f t="shared" si="0"/>
        <v>21343751</v>
      </c>
      <c r="Y40" s="21">
        <f t="shared" si="1"/>
        <v>0</v>
      </c>
      <c r="Z40" s="21">
        <v>0</v>
      </c>
      <c r="AA40" s="21">
        <v>0</v>
      </c>
      <c r="AD40" s="24"/>
      <c r="AE40" s="24">
        <f t="shared" si="2"/>
        <v>21343751</v>
      </c>
      <c r="AF40" s="21">
        <f t="shared" si="3"/>
        <v>0</v>
      </c>
      <c r="AG40" s="24"/>
      <c r="AH40" s="24"/>
    </row>
    <row r="41" spans="1:34" s="21" customFormat="1" ht="13.5" customHeight="1" x14ac:dyDescent="0.2">
      <c r="A41" s="197" t="s">
        <v>366</v>
      </c>
      <c r="B41" s="197"/>
      <c r="C41" s="197"/>
      <c r="D41" s="25">
        <f t="shared" ref="D41:W41" si="4">SUM(D8:D40)</f>
        <v>9818</v>
      </c>
      <c r="E41" s="25">
        <f t="shared" si="4"/>
        <v>731598088</v>
      </c>
      <c r="F41" s="25">
        <f t="shared" si="4"/>
        <v>11318</v>
      </c>
      <c r="G41" s="25">
        <f t="shared" si="4"/>
        <v>585446186</v>
      </c>
      <c r="H41" s="25">
        <f t="shared" si="4"/>
        <v>4616</v>
      </c>
      <c r="I41" s="25">
        <f t="shared" si="4"/>
        <v>343965856</v>
      </c>
      <c r="J41" s="25">
        <f t="shared" si="4"/>
        <v>3004</v>
      </c>
      <c r="K41" s="25">
        <f t="shared" si="4"/>
        <v>155387908</v>
      </c>
      <c r="L41" s="25">
        <f t="shared" si="4"/>
        <v>271</v>
      </c>
      <c r="M41" s="25">
        <f t="shared" si="4"/>
        <v>20193836</v>
      </c>
      <c r="N41" s="25">
        <f t="shared" si="4"/>
        <v>26</v>
      </c>
      <c r="O41" s="25">
        <f t="shared" si="4"/>
        <v>1344902</v>
      </c>
      <c r="P41" s="25">
        <f t="shared" si="4"/>
        <v>1001</v>
      </c>
      <c r="Q41" s="25">
        <f t="shared" si="4"/>
        <v>74590516</v>
      </c>
      <c r="R41" s="25">
        <f t="shared" si="4"/>
        <v>313</v>
      </c>
      <c r="S41" s="25">
        <f t="shared" si="4"/>
        <v>16190551</v>
      </c>
      <c r="T41" s="25">
        <f t="shared" si="4"/>
        <v>14</v>
      </c>
      <c r="U41" s="25">
        <f t="shared" si="4"/>
        <v>527700</v>
      </c>
      <c r="V41" s="25">
        <f t="shared" si="4"/>
        <v>30381</v>
      </c>
      <c r="W41" s="25">
        <f t="shared" si="4"/>
        <v>1929245543</v>
      </c>
      <c r="X41" s="24"/>
      <c r="Y41" s="24"/>
    </row>
    <row r="42" spans="1:34" s="21" customFormat="1" x14ac:dyDescent="0.2">
      <c r="A42" s="51"/>
      <c r="B42" s="51"/>
      <c r="C42" s="51"/>
    </row>
    <row r="43" spans="1:34" s="21" customFormat="1" ht="14.25" x14ac:dyDescent="0.2">
      <c r="A43" s="51"/>
      <c r="B43" s="51"/>
      <c r="C43" s="51"/>
      <c r="D43" s="52"/>
      <c r="E43" s="52"/>
      <c r="F43" s="52"/>
      <c r="G43" s="52"/>
      <c r="H43" s="52"/>
    </row>
    <row r="44" spans="1:34" ht="15" x14ac:dyDescent="0.25">
      <c r="D44" s="30"/>
      <c r="E44" s="30"/>
      <c r="F44" s="31" t="s">
        <v>367</v>
      </c>
      <c r="G44" s="32">
        <v>72486</v>
      </c>
      <c r="H44" s="30"/>
      <c r="AD44" s="21"/>
      <c r="AE44" s="21"/>
    </row>
    <row r="45" spans="1:34" ht="15" x14ac:dyDescent="0.25">
      <c r="D45" s="30"/>
      <c r="E45" s="30"/>
      <c r="F45" s="31" t="s">
        <v>368</v>
      </c>
      <c r="G45" s="32">
        <v>50318</v>
      </c>
      <c r="H45" s="30"/>
      <c r="AD45" s="21"/>
      <c r="AE45" s="21"/>
    </row>
  </sheetData>
  <mergeCells count="13">
    <mergeCell ref="A41:C41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4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9.7109375" style="14" customWidth="1"/>
    <col min="2" max="2" width="15.140625" style="14" customWidth="1"/>
    <col min="3" max="3" width="16.28515625" style="14" customWidth="1"/>
    <col min="4" max="4" width="13" hidden="1" customWidth="1"/>
    <col min="5" max="5" width="14.7109375" hidden="1" customWidth="1"/>
    <col min="6" max="6" width="12.140625" hidden="1" customWidth="1"/>
    <col min="7" max="7" width="13.7109375" hidden="1" customWidth="1"/>
    <col min="8" max="8" width="11.7109375" hidden="1" customWidth="1"/>
    <col min="9" max="9" width="14" hidden="1" customWidth="1"/>
    <col min="10" max="10" width="12.140625" hidden="1" customWidth="1"/>
    <col min="11" max="11" width="12.7109375" hidden="1" customWidth="1"/>
    <col min="12" max="12" width="11.85546875" hidden="1" customWidth="1"/>
    <col min="13" max="13" width="13.140625" hidden="1" customWidth="1"/>
    <col min="14" max="14" width="11.85546875" hidden="1" customWidth="1"/>
    <col min="15" max="15" width="13.140625" hidden="1" customWidth="1"/>
    <col min="16" max="16" width="11.7109375" hidden="1" customWidth="1"/>
    <col min="17" max="17" width="13.140625" hidden="1" customWidth="1"/>
    <col min="18" max="19" width="11.7109375" hidden="1" customWidth="1"/>
    <col min="20" max="20" width="12.5703125" hidden="1" customWidth="1"/>
    <col min="21" max="21" width="11.71093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3" ht="18" x14ac:dyDescent="0.25">
      <c r="A4" s="194" t="s">
        <v>377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3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99.7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3" s="21" customFormat="1" x14ac:dyDescent="0.2">
      <c r="A8" s="35">
        <v>9101</v>
      </c>
      <c r="B8" s="11">
        <v>9201</v>
      </c>
      <c r="C8" s="1" t="s">
        <v>215</v>
      </c>
      <c r="D8" s="23">
        <f>VLOOKUP($B8,Total!$A$4:$V$348,Total!C$1,0)</f>
        <v>542</v>
      </c>
      <c r="E8" s="23">
        <f>VLOOKUP($B8,Total!$A$4:$V$348,Total!D$1,0)</f>
        <v>40387672</v>
      </c>
      <c r="F8" s="23">
        <f>VLOOKUP($B8,Total!$A$4:$V$348,Total!E$1,0)</f>
        <v>504</v>
      </c>
      <c r="G8" s="23">
        <f>VLOOKUP($B8,Total!$A$4:$V$348,Total!F$1,0)</f>
        <v>26070408</v>
      </c>
      <c r="H8" s="23">
        <f>VLOOKUP($B8,Total!$A$4:$V$348,Total!G$1,0)</f>
        <v>177</v>
      </c>
      <c r="I8" s="23">
        <f>VLOOKUP($B8,Total!$A$4:$V$348,Total!H$1,0)</f>
        <v>13189332</v>
      </c>
      <c r="J8" s="23">
        <f>VLOOKUP($B8,Total!$A$4:$V$348,Total!I$1,0)</f>
        <v>180</v>
      </c>
      <c r="K8" s="23">
        <f>VLOOKUP($B8,Total!$A$4:$V$348,Total!J$1,0)</f>
        <v>9310860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85</v>
      </c>
      <c r="Q8" s="23">
        <f>VLOOKUP($B8,Total!$A$4:$V$348,Total!P$1,0)</f>
        <v>6333860</v>
      </c>
      <c r="R8" s="23">
        <f>VLOOKUP($B8,Total!$A$4:$V$348,Total!Q$1,0)</f>
        <v>28</v>
      </c>
      <c r="S8" s="23">
        <f>VLOOKUP($B8,Total!$A$4:$V$348,Total!R$1,0)</f>
        <v>1448356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1516</v>
      </c>
      <c r="W8" s="23">
        <f>VLOOKUP($B8,Total!$A$4:$V$348,Total!V$1,0)</f>
        <v>96740488</v>
      </c>
      <c r="X8" s="24">
        <f t="shared" ref="X8:X39" si="0">E8+G8+I8+K8+M8+O8+Q8+S8+U8</f>
        <v>96740488</v>
      </c>
      <c r="Y8" s="21">
        <f t="shared" ref="Y8:Y39" si="1">IF(W8=X8,0,1)</f>
        <v>0</v>
      </c>
      <c r="Z8" s="21">
        <v>0</v>
      </c>
      <c r="AA8" s="21">
        <v>0</v>
      </c>
      <c r="AE8" s="24">
        <f t="shared" ref="AE8:AE39" si="2">X8+Z8+AB8</f>
        <v>96740488</v>
      </c>
      <c r="AF8" s="24">
        <f t="shared" ref="AF8:AF39" si="3">Y8+AA8+AC8</f>
        <v>0</v>
      </c>
      <c r="AG8" s="24"/>
    </row>
    <row r="9" spans="1:33" s="21" customFormat="1" x14ac:dyDescent="0.2">
      <c r="A9" s="22">
        <v>9102</v>
      </c>
      <c r="B9" s="11">
        <v>9208</v>
      </c>
      <c r="C9" s="1" t="s">
        <v>216</v>
      </c>
      <c r="D9" s="23">
        <f>VLOOKUP($B9,Total!$A$4:$V$348,Total!C$1,0)</f>
        <v>131</v>
      </c>
      <c r="E9" s="23">
        <f>VLOOKUP($B9,Total!$A$4:$V$348,Total!D$1,0)</f>
        <v>9761596</v>
      </c>
      <c r="F9" s="23">
        <f>VLOOKUP($B9,Total!$A$4:$V$348,Total!E$1,0)</f>
        <v>214</v>
      </c>
      <c r="G9" s="23">
        <f>VLOOKUP($B9,Total!$A$4:$V$348,Total!F$1,0)</f>
        <v>11069578</v>
      </c>
      <c r="H9" s="23">
        <f>VLOOKUP($B9,Total!$A$4:$V$348,Total!G$1,0)</f>
        <v>10</v>
      </c>
      <c r="I9" s="23">
        <f>VLOOKUP($B9,Total!$A$4:$V$348,Total!H$1,0)</f>
        <v>745160</v>
      </c>
      <c r="J9" s="23">
        <f>VLOOKUP($B9,Total!$A$4:$V$348,Total!I$1,0)</f>
        <v>14</v>
      </c>
      <c r="K9" s="23">
        <f>VLOOKUP($B9,Total!$A$4:$V$348,Total!J$1,0)</f>
        <v>724178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37</v>
      </c>
      <c r="Q9" s="23">
        <f>VLOOKUP($B9,Total!$A$4:$V$348,Total!P$1,0)</f>
        <v>2757092</v>
      </c>
      <c r="R9" s="23">
        <f>VLOOKUP($B9,Total!$A$4:$V$348,Total!Q$1,0)</f>
        <v>15</v>
      </c>
      <c r="S9" s="23">
        <f>VLOOKUP($B9,Total!$A$4:$V$348,Total!R$1,0)</f>
        <v>775905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421</v>
      </c>
      <c r="W9" s="23">
        <f>VLOOKUP($B9,Total!$A$4:$V$348,Total!V$1,0)</f>
        <v>25833509</v>
      </c>
      <c r="X9" s="24">
        <f t="shared" si="0"/>
        <v>25833509</v>
      </c>
      <c r="Y9" s="21">
        <f t="shared" si="1"/>
        <v>0</v>
      </c>
      <c r="Z9" s="21">
        <v>0</v>
      </c>
      <c r="AA9" s="21">
        <v>0</v>
      </c>
      <c r="AE9" s="24">
        <f t="shared" si="2"/>
        <v>25833509</v>
      </c>
      <c r="AF9" s="24">
        <f t="shared" si="3"/>
        <v>0</v>
      </c>
      <c r="AG9" s="24"/>
    </row>
    <row r="10" spans="1:33" s="21" customFormat="1" x14ac:dyDescent="0.2">
      <c r="A10" s="22">
        <v>9103</v>
      </c>
      <c r="B10" s="11">
        <v>9206</v>
      </c>
      <c r="C10" s="1" t="s">
        <v>217</v>
      </c>
      <c r="D10" s="23">
        <f>VLOOKUP($B10,Total!$A$4:$V$348,Total!C$1,0)</f>
        <v>121</v>
      </c>
      <c r="E10" s="23">
        <f>VLOOKUP($B10,Total!$A$4:$V$348,Total!D$1,0)</f>
        <v>9016436</v>
      </c>
      <c r="F10" s="23">
        <f>VLOOKUP($B10,Total!$A$4:$V$348,Total!E$1,0)</f>
        <v>101</v>
      </c>
      <c r="G10" s="23">
        <f>VLOOKUP($B10,Total!$A$4:$V$348,Total!F$1,0)</f>
        <v>5224427</v>
      </c>
      <c r="H10" s="23">
        <f>VLOOKUP($B10,Total!$A$4:$V$348,Total!G$1,0)</f>
        <v>35</v>
      </c>
      <c r="I10" s="23">
        <f>VLOOKUP($B10,Total!$A$4:$V$348,Total!H$1,0)</f>
        <v>2608060</v>
      </c>
      <c r="J10" s="23">
        <f>VLOOKUP($B10,Total!$A$4:$V$348,Total!I$1,0)</f>
        <v>32</v>
      </c>
      <c r="K10" s="23">
        <f>VLOOKUP($B10,Total!$A$4:$V$348,Total!J$1,0)</f>
        <v>1655264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28</v>
      </c>
      <c r="Q10" s="23">
        <f>VLOOKUP($B10,Total!$A$4:$V$348,Total!P$1,0)</f>
        <v>2086448</v>
      </c>
      <c r="R10" s="23">
        <f>VLOOKUP($B10,Total!$A$4:$V$348,Total!Q$1,0)</f>
        <v>9</v>
      </c>
      <c r="S10" s="23">
        <f>VLOOKUP($B10,Total!$A$4:$V$348,Total!R$1,0)</f>
        <v>465543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326</v>
      </c>
      <c r="W10" s="23">
        <f>VLOOKUP($B10,Total!$A$4:$V$348,Total!V$1,0)</f>
        <v>21056178</v>
      </c>
      <c r="X10" s="24">
        <f t="shared" si="0"/>
        <v>21056178</v>
      </c>
      <c r="Y10" s="21">
        <f t="shared" si="1"/>
        <v>0</v>
      </c>
      <c r="Z10" s="21">
        <v>0</v>
      </c>
      <c r="AA10" s="21">
        <v>0</v>
      </c>
      <c r="AE10" s="24">
        <f t="shared" si="2"/>
        <v>21056178</v>
      </c>
      <c r="AF10" s="24">
        <f t="shared" si="3"/>
        <v>0</v>
      </c>
      <c r="AG10" s="24"/>
    </row>
    <row r="11" spans="1:33" s="21" customFormat="1" x14ac:dyDescent="0.2">
      <c r="A11" s="22">
        <v>9104</v>
      </c>
      <c r="B11" s="11">
        <v>9209</v>
      </c>
      <c r="C11" s="1" t="s">
        <v>218</v>
      </c>
      <c r="D11" s="23">
        <f>VLOOKUP($B11,Total!$A$4:$V$348,Total!C$1,0)</f>
        <v>124</v>
      </c>
      <c r="E11" s="23">
        <f>VLOOKUP($B11,Total!$A$4:$V$348,Total!D$1,0)</f>
        <v>9239984</v>
      </c>
      <c r="F11" s="23">
        <f>VLOOKUP($B11,Total!$A$4:$V$348,Total!E$1,0)</f>
        <v>106</v>
      </c>
      <c r="G11" s="23">
        <f>VLOOKUP($B11,Total!$A$4:$V$348,Total!F$1,0)</f>
        <v>5483062</v>
      </c>
      <c r="H11" s="23">
        <f>VLOOKUP($B11,Total!$A$4:$V$348,Total!G$1,0)</f>
        <v>19</v>
      </c>
      <c r="I11" s="23">
        <f>VLOOKUP($B11,Total!$A$4:$V$348,Total!H$1,0)</f>
        <v>1415804</v>
      </c>
      <c r="J11" s="23">
        <f>VLOOKUP($B11,Total!$A$4:$V$348,Total!I$1,0)</f>
        <v>31</v>
      </c>
      <c r="K11" s="23">
        <f>VLOOKUP($B11,Total!$A$4:$V$348,Total!J$1,0)</f>
        <v>1603537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21</v>
      </c>
      <c r="Q11" s="23">
        <f>VLOOKUP($B11,Total!$A$4:$V$348,Total!P$1,0)</f>
        <v>1564836</v>
      </c>
      <c r="R11" s="23">
        <f>VLOOKUP($B11,Total!$A$4:$V$348,Total!Q$1,0)</f>
        <v>8</v>
      </c>
      <c r="S11" s="23">
        <f>VLOOKUP($B11,Total!$A$4:$V$348,Total!R$1,0)</f>
        <v>413816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309</v>
      </c>
      <c r="W11" s="23">
        <f>VLOOKUP($B11,Total!$A$4:$V$348,Total!V$1,0)</f>
        <v>19721039</v>
      </c>
      <c r="X11" s="24">
        <f t="shared" si="0"/>
        <v>19721039</v>
      </c>
      <c r="Y11" s="21">
        <f t="shared" si="1"/>
        <v>0</v>
      </c>
      <c r="Z11" s="21">
        <v>0</v>
      </c>
      <c r="AA11" s="21">
        <v>0</v>
      </c>
      <c r="AE11" s="24">
        <f t="shared" si="2"/>
        <v>19721039</v>
      </c>
      <c r="AF11" s="24">
        <f t="shared" si="3"/>
        <v>0</v>
      </c>
      <c r="AG11" s="24"/>
    </row>
    <row r="12" spans="1:33" s="21" customFormat="1" x14ac:dyDescent="0.2">
      <c r="A12" s="22">
        <v>9105</v>
      </c>
      <c r="B12" s="11">
        <v>9202</v>
      </c>
      <c r="C12" s="1" t="s">
        <v>219</v>
      </c>
      <c r="D12" s="23">
        <f>VLOOKUP($B12,Total!$A$4:$V$348,Total!C$1,0)</f>
        <v>306</v>
      </c>
      <c r="E12" s="23">
        <f>VLOOKUP($B12,Total!$A$4:$V$348,Total!D$1,0)</f>
        <v>22801896</v>
      </c>
      <c r="F12" s="23">
        <f>VLOOKUP($B12,Total!$A$4:$V$348,Total!E$1,0)</f>
        <v>331</v>
      </c>
      <c r="G12" s="23">
        <f>VLOOKUP($B12,Total!$A$4:$V$348,Total!F$1,0)</f>
        <v>17121637</v>
      </c>
      <c r="H12" s="23">
        <f>VLOOKUP($B12,Total!$A$4:$V$348,Total!G$1,0)</f>
        <v>16</v>
      </c>
      <c r="I12" s="23">
        <f>VLOOKUP($B12,Total!$A$4:$V$348,Total!H$1,0)</f>
        <v>1192256</v>
      </c>
      <c r="J12" s="23">
        <f>VLOOKUP($B12,Total!$A$4:$V$348,Total!I$1,0)</f>
        <v>36</v>
      </c>
      <c r="K12" s="23">
        <f>VLOOKUP($B12,Total!$A$4:$V$348,Total!J$1,0)</f>
        <v>1862172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56</v>
      </c>
      <c r="Q12" s="23">
        <f>VLOOKUP($B12,Total!$A$4:$V$348,Total!P$1,0)</f>
        <v>4172896</v>
      </c>
      <c r="R12" s="23">
        <f>VLOOKUP($B12,Total!$A$4:$V$348,Total!Q$1,0)</f>
        <v>0</v>
      </c>
      <c r="S12" s="23">
        <f>VLOOKUP($B12,Total!$A$4:$V$348,Total!R$1,0)</f>
        <v>0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745</v>
      </c>
      <c r="W12" s="23">
        <f>VLOOKUP($B12,Total!$A$4:$V$348,Total!V$1,0)</f>
        <v>47150857</v>
      </c>
      <c r="X12" s="24">
        <f t="shared" si="0"/>
        <v>47150857</v>
      </c>
      <c r="Y12" s="21">
        <f t="shared" si="1"/>
        <v>0</v>
      </c>
      <c r="Z12" s="21">
        <v>0</v>
      </c>
      <c r="AA12" s="21">
        <v>0</v>
      </c>
      <c r="AE12" s="24">
        <f t="shared" si="2"/>
        <v>47150857</v>
      </c>
      <c r="AF12" s="24">
        <f t="shared" si="3"/>
        <v>0</v>
      </c>
      <c r="AG12" s="24"/>
    </row>
    <row r="13" spans="1:33" s="21" customFormat="1" x14ac:dyDescent="0.2">
      <c r="A13" s="22">
        <v>9106</v>
      </c>
      <c r="B13" s="11">
        <v>9204</v>
      </c>
      <c r="C13" s="1" t="s">
        <v>220</v>
      </c>
      <c r="D13" s="23">
        <f>VLOOKUP($B13,Total!$A$4:$V$348,Total!C$1,0)</f>
        <v>96</v>
      </c>
      <c r="E13" s="23">
        <f>VLOOKUP($B13,Total!$A$4:$V$348,Total!D$1,0)</f>
        <v>7153536</v>
      </c>
      <c r="F13" s="23">
        <f>VLOOKUP($B13,Total!$A$4:$V$348,Total!E$1,0)</f>
        <v>112</v>
      </c>
      <c r="G13" s="23">
        <f>VLOOKUP($B13,Total!$A$4:$V$348,Total!F$1,0)</f>
        <v>5793424</v>
      </c>
      <c r="H13" s="23">
        <f>VLOOKUP($B13,Total!$A$4:$V$348,Total!G$1,0)</f>
        <v>23</v>
      </c>
      <c r="I13" s="23">
        <f>VLOOKUP($B13,Total!$A$4:$V$348,Total!H$1,0)</f>
        <v>1713868</v>
      </c>
      <c r="J13" s="23">
        <f>VLOOKUP($B13,Total!$A$4:$V$348,Total!I$1,0)</f>
        <v>37</v>
      </c>
      <c r="K13" s="23">
        <f>VLOOKUP($B13,Total!$A$4:$V$348,Total!J$1,0)</f>
        <v>1913899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39</v>
      </c>
      <c r="Q13" s="23">
        <f>VLOOKUP($B13,Total!$A$4:$V$348,Total!P$1,0)</f>
        <v>2906124</v>
      </c>
      <c r="R13" s="23">
        <f>VLOOKUP($B13,Total!$A$4:$V$348,Total!Q$1,0)</f>
        <v>9</v>
      </c>
      <c r="S13" s="23">
        <f>VLOOKUP($B13,Total!$A$4:$V$348,Total!R$1,0)</f>
        <v>465543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316</v>
      </c>
      <c r="W13" s="23">
        <f>VLOOKUP($B13,Total!$A$4:$V$348,Total!V$1,0)</f>
        <v>19946394</v>
      </c>
      <c r="X13" s="24">
        <f t="shared" si="0"/>
        <v>19946394</v>
      </c>
      <c r="Y13" s="21">
        <f t="shared" si="1"/>
        <v>0</v>
      </c>
      <c r="Z13" s="21">
        <v>0</v>
      </c>
      <c r="AA13" s="21">
        <v>0</v>
      </c>
      <c r="AE13" s="24">
        <f t="shared" si="2"/>
        <v>19946394</v>
      </c>
      <c r="AF13" s="24">
        <f t="shared" si="3"/>
        <v>0</v>
      </c>
      <c r="AG13" s="24"/>
    </row>
    <row r="14" spans="1:33" s="21" customFormat="1" x14ac:dyDescent="0.2">
      <c r="A14" s="22">
        <v>9107</v>
      </c>
      <c r="B14" s="11">
        <v>9210</v>
      </c>
      <c r="C14" s="1" t="s">
        <v>221</v>
      </c>
      <c r="D14" s="23">
        <f>VLOOKUP($B14,Total!$A$4:$V$348,Total!C$1,0)</f>
        <v>232</v>
      </c>
      <c r="E14" s="23">
        <f>VLOOKUP($B14,Total!$A$4:$V$348,Total!D$1,0)</f>
        <v>17287712</v>
      </c>
      <c r="F14" s="23">
        <f>VLOOKUP($B14,Total!$A$4:$V$348,Total!E$1,0)</f>
        <v>216</v>
      </c>
      <c r="G14" s="23">
        <f>VLOOKUP($B14,Total!$A$4:$V$348,Total!F$1,0)</f>
        <v>11173032</v>
      </c>
      <c r="H14" s="23">
        <f>VLOOKUP($B14,Total!$A$4:$V$348,Total!G$1,0)</f>
        <v>20</v>
      </c>
      <c r="I14" s="23">
        <f>VLOOKUP($B14,Total!$A$4:$V$348,Total!H$1,0)</f>
        <v>1490320</v>
      </c>
      <c r="J14" s="23">
        <f>VLOOKUP($B14,Total!$A$4:$V$348,Total!I$1,0)</f>
        <v>15</v>
      </c>
      <c r="K14" s="23">
        <f>VLOOKUP($B14,Total!$A$4:$V$348,Total!J$1,0)</f>
        <v>775905</v>
      </c>
      <c r="L14" s="23">
        <f>VLOOKUP($B14,Total!$A$4:$V$348,Total!K$1,0)</f>
        <v>74</v>
      </c>
      <c r="M14" s="23">
        <f>VLOOKUP($B14,Total!$A$4:$V$348,Total!L$1,0)</f>
        <v>5514184</v>
      </c>
      <c r="N14" s="23">
        <f>VLOOKUP($B14,Total!$A$4:$V$348,Total!M$1,0)</f>
        <v>3</v>
      </c>
      <c r="O14" s="23">
        <f>VLOOKUP($B14,Total!$A$4:$V$348,Total!N$1,0)</f>
        <v>155181</v>
      </c>
      <c r="P14" s="23">
        <f>VLOOKUP($B14,Total!$A$4:$V$348,Total!O$1,0)</f>
        <v>45</v>
      </c>
      <c r="Q14" s="23">
        <f>VLOOKUP($B14,Total!$A$4:$V$348,Total!P$1,0)</f>
        <v>3353220</v>
      </c>
      <c r="R14" s="23">
        <f>VLOOKUP($B14,Total!$A$4:$V$348,Total!Q$1,0)</f>
        <v>12</v>
      </c>
      <c r="S14" s="23">
        <f>VLOOKUP($B14,Total!$A$4:$V$348,Total!R$1,0)</f>
        <v>620724</v>
      </c>
      <c r="T14" s="23">
        <f>VLOOKUP($B14,Total!$A$4:$V$348,Total!S$1,0)</f>
        <v>7</v>
      </c>
      <c r="U14" s="23">
        <f>VLOOKUP($B14,Total!$A$4:$V$348,Total!T$1,0)</f>
        <v>0</v>
      </c>
      <c r="V14" s="23">
        <f>VLOOKUP($B14,Total!$A$4:$V$348,Total!U$1,0)</f>
        <v>624</v>
      </c>
      <c r="W14" s="23">
        <f>VLOOKUP($B14,Total!$A$4:$V$348,Total!V$1,0)</f>
        <v>40370278</v>
      </c>
      <c r="X14" s="24">
        <f t="shared" si="0"/>
        <v>40370278</v>
      </c>
      <c r="Y14" s="21">
        <f t="shared" si="1"/>
        <v>0</v>
      </c>
      <c r="Z14" s="21">
        <v>0</v>
      </c>
      <c r="AA14" s="21">
        <v>0</v>
      </c>
      <c r="AB14" s="21">
        <v>0</v>
      </c>
      <c r="AC14" s="21">
        <v>0</v>
      </c>
      <c r="AE14" s="24">
        <f t="shared" si="2"/>
        <v>40370278</v>
      </c>
      <c r="AF14" s="24">
        <f t="shared" si="3"/>
        <v>0</v>
      </c>
      <c r="AG14" s="24"/>
    </row>
    <row r="15" spans="1:33" s="21" customFormat="1" x14ac:dyDescent="0.2">
      <c r="A15" s="22">
        <v>9108</v>
      </c>
      <c r="B15" s="11">
        <v>9207</v>
      </c>
      <c r="C15" s="1" t="s">
        <v>222</v>
      </c>
      <c r="D15" s="23">
        <f>VLOOKUP($B15,Total!$A$4:$V$348,Total!C$1,0)</f>
        <v>132</v>
      </c>
      <c r="E15" s="23">
        <f>VLOOKUP($B15,Total!$A$4:$V$348,Total!D$1,0)</f>
        <v>9836112</v>
      </c>
      <c r="F15" s="23">
        <f>VLOOKUP($B15,Total!$A$4:$V$348,Total!E$1,0)</f>
        <v>129</v>
      </c>
      <c r="G15" s="23">
        <f>VLOOKUP($B15,Total!$A$4:$V$348,Total!F$1,0)</f>
        <v>6672783</v>
      </c>
      <c r="H15" s="23">
        <f>VLOOKUP($B15,Total!$A$4:$V$348,Total!G$1,0)</f>
        <v>53</v>
      </c>
      <c r="I15" s="23">
        <f>VLOOKUP($B15,Total!$A$4:$V$348,Total!H$1,0)</f>
        <v>3949348</v>
      </c>
      <c r="J15" s="23">
        <f>VLOOKUP($B15,Total!$A$4:$V$348,Total!I$1,0)</f>
        <v>40</v>
      </c>
      <c r="K15" s="23">
        <f>VLOOKUP($B15,Total!$A$4:$V$348,Total!J$1,0)</f>
        <v>2069080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17</v>
      </c>
      <c r="Q15" s="23">
        <f>VLOOKUP($B15,Total!$A$4:$V$348,Total!P$1,0)</f>
        <v>1266772</v>
      </c>
      <c r="R15" s="23">
        <f>VLOOKUP($B15,Total!$A$4:$V$348,Total!Q$1,0)</f>
        <v>4</v>
      </c>
      <c r="S15" s="23">
        <f>VLOOKUP($B15,Total!$A$4:$V$348,Total!R$1,0)</f>
        <v>206908</v>
      </c>
      <c r="T15" s="23">
        <f>VLOOKUP($B15,Total!$A$4:$V$348,Total!S$1,0)</f>
        <v>2</v>
      </c>
      <c r="U15" s="23">
        <f>VLOOKUP($B15,Total!$A$4:$V$348,Total!T$1,0)</f>
        <v>149032</v>
      </c>
      <c r="V15" s="23">
        <f>VLOOKUP($B15,Total!$A$4:$V$348,Total!U$1,0)</f>
        <v>377</v>
      </c>
      <c r="W15" s="23">
        <f>VLOOKUP($B15,Total!$A$4:$V$348,Total!V$1,0)</f>
        <v>24150035</v>
      </c>
      <c r="X15" s="24">
        <f t="shared" si="0"/>
        <v>24150035</v>
      </c>
      <c r="Y15" s="21">
        <f t="shared" si="1"/>
        <v>0</v>
      </c>
      <c r="Z15" s="21">
        <v>0</v>
      </c>
      <c r="AA15" s="21">
        <v>0</v>
      </c>
      <c r="AE15" s="24">
        <f t="shared" si="2"/>
        <v>24150035</v>
      </c>
      <c r="AF15" s="24">
        <f t="shared" si="3"/>
        <v>0</v>
      </c>
      <c r="AG15" s="24"/>
    </row>
    <row r="16" spans="1:33" s="21" customFormat="1" x14ac:dyDescent="0.2">
      <c r="A16" s="22">
        <v>9109</v>
      </c>
      <c r="B16" s="11">
        <v>9211</v>
      </c>
      <c r="C16" s="1" t="s">
        <v>223</v>
      </c>
      <c r="D16" s="23">
        <f>VLOOKUP($B16,Total!$A$4:$V$348,Total!C$1,0)</f>
        <v>362</v>
      </c>
      <c r="E16" s="23">
        <f>VLOOKUP($B16,Total!$A$4:$V$348,Total!D$1,0)</f>
        <v>26974792</v>
      </c>
      <c r="F16" s="23">
        <f>VLOOKUP($B16,Total!$A$4:$V$348,Total!E$1,0)</f>
        <v>368</v>
      </c>
      <c r="G16" s="23">
        <f>VLOOKUP($B16,Total!$A$4:$V$348,Total!F$1,0)</f>
        <v>19035536</v>
      </c>
      <c r="H16" s="23">
        <f>VLOOKUP($B16,Total!$A$4:$V$348,Total!G$1,0)</f>
        <v>110</v>
      </c>
      <c r="I16" s="23">
        <f>VLOOKUP($B16,Total!$A$4:$V$348,Total!H$1,0)</f>
        <v>8196760</v>
      </c>
      <c r="J16" s="23">
        <f>VLOOKUP($B16,Total!$A$4:$V$348,Total!I$1,0)</f>
        <v>127</v>
      </c>
      <c r="K16" s="23">
        <f>VLOOKUP($B16,Total!$A$4:$V$348,Total!J$1,0)</f>
        <v>6569329</v>
      </c>
      <c r="L16" s="23">
        <f>VLOOKUP($B16,Total!$A$4:$V$348,Total!K$1,0)</f>
        <v>9</v>
      </c>
      <c r="M16" s="23">
        <f>VLOOKUP($B16,Total!$A$4:$V$348,Total!L$1,0)</f>
        <v>670644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78</v>
      </c>
      <c r="Q16" s="23">
        <f>VLOOKUP($B16,Total!$A$4:$V$348,Total!P$1,0)</f>
        <v>5812248</v>
      </c>
      <c r="R16" s="23">
        <f>VLOOKUP($B16,Total!$A$4:$V$348,Total!Q$1,0)</f>
        <v>14</v>
      </c>
      <c r="S16" s="23">
        <f>VLOOKUP($B16,Total!$A$4:$V$348,Total!R$1,0)</f>
        <v>724178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1068</v>
      </c>
      <c r="W16" s="23">
        <f>VLOOKUP($B16,Total!$A$4:$V$348,Total!V$1,0)</f>
        <v>67983487</v>
      </c>
      <c r="X16" s="24">
        <f t="shared" si="0"/>
        <v>67983487</v>
      </c>
      <c r="Y16" s="21">
        <f t="shared" si="1"/>
        <v>0</v>
      </c>
      <c r="Z16" s="21">
        <v>0</v>
      </c>
      <c r="AA16" s="21">
        <v>0</v>
      </c>
      <c r="AB16" s="21">
        <v>0</v>
      </c>
      <c r="AC16" s="21">
        <v>0</v>
      </c>
      <c r="AE16" s="24">
        <f t="shared" si="2"/>
        <v>67983487</v>
      </c>
      <c r="AF16" s="24">
        <f t="shared" si="3"/>
        <v>0</v>
      </c>
      <c r="AG16" s="24"/>
    </row>
    <row r="17" spans="1:33" s="21" customFormat="1" x14ac:dyDescent="0.2">
      <c r="A17" s="22">
        <v>9110</v>
      </c>
      <c r="B17" s="11">
        <v>9203</v>
      </c>
      <c r="C17" s="1" t="s">
        <v>224</v>
      </c>
      <c r="D17" s="23">
        <f>VLOOKUP($B17,Total!$A$4:$V$348,Total!C$1,0)</f>
        <v>189</v>
      </c>
      <c r="E17" s="23">
        <f>VLOOKUP($B17,Total!$A$4:$V$348,Total!D$1,0)</f>
        <v>14083524</v>
      </c>
      <c r="F17" s="23">
        <f>VLOOKUP($B17,Total!$A$4:$V$348,Total!E$1,0)</f>
        <v>240</v>
      </c>
      <c r="G17" s="23">
        <f>VLOOKUP($B17,Total!$A$4:$V$348,Total!F$1,0)</f>
        <v>12414480</v>
      </c>
      <c r="H17" s="23">
        <f>VLOOKUP($B17,Total!$A$4:$V$348,Total!G$1,0)</f>
        <v>10</v>
      </c>
      <c r="I17" s="23">
        <f>VLOOKUP($B17,Total!$A$4:$V$348,Total!H$1,0)</f>
        <v>745160</v>
      </c>
      <c r="J17" s="23">
        <f>VLOOKUP($B17,Total!$A$4:$V$348,Total!I$1,0)</f>
        <v>11</v>
      </c>
      <c r="K17" s="23">
        <f>VLOOKUP($B17,Total!$A$4:$V$348,Total!J$1,0)</f>
        <v>568997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33</v>
      </c>
      <c r="Q17" s="23">
        <f>VLOOKUP($B17,Total!$A$4:$V$348,Total!P$1,0)</f>
        <v>2459028</v>
      </c>
      <c r="R17" s="23">
        <f>VLOOKUP($B17,Total!$A$4:$V$348,Total!Q$1,0)</f>
        <v>11</v>
      </c>
      <c r="S17" s="23">
        <f>VLOOKUP($B17,Total!$A$4:$V$348,Total!R$1,0)</f>
        <v>568997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494</v>
      </c>
      <c r="W17" s="23">
        <f>VLOOKUP($B17,Total!$A$4:$V$348,Total!V$1,0)</f>
        <v>30840186</v>
      </c>
      <c r="X17" s="24">
        <f t="shared" si="0"/>
        <v>30840186</v>
      </c>
      <c r="Y17" s="21">
        <f t="shared" si="1"/>
        <v>0</v>
      </c>
      <c r="Z17" s="21">
        <v>0</v>
      </c>
      <c r="AA17" s="21">
        <v>0</v>
      </c>
      <c r="AE17" s="24">
        <f t="shared" si="2"/>
        <v>30840186</v>
      </c>
      <c r="AF17" s="24">
        <f t="shared" si="3"/>
        <v>0</v>
      </c>
      <c r="AG17" s="24"/>
    </row>
    <row r="18" spans="1:33" s="21" customFormat="1" x14ac:dyDescent="0.2">
      <c r="A18" s="22">
        <v>9111</v>
      </c>
      <c r="B18" s="11">
        <v>9205</v>
      </c>
      <c r="C18" s="1" t="s">
        <v>225</v>
      </c>
      <c r="D18" s="23">
        <f>VLOOKUP($B18,Total!$A$4:$V$348,Total!C$1,0)</f>
        <v>202</v>
      </c>
      <c r="E18" s="23">
        <f>VLOOKUP($B18,Total!$A$4:$V$348,Total!D$1,0)</f>
        <v>15052232</v>
      </c>
      <c r="F18" s="23">
        <f>VLOOKUP($B18,Total!$A$4:$V$348,Total!E$1,0)</f>
        <v>188</v>
      </c>
      <c r="G18" s="23">
        <f>VLOOKUP($B18,Total!$A$4:$V$348,Total!F$1,0)</f>
        <v>9724676</v>
      </c>
      <c r="H18" s="23">
        <f>VLOOKUP($B18,Total!$A$4:$V$348,Total!G$1,0)</f>
        <v>27</v>
      </c>
      <c r="I18" s="23">
        <f>VLOOKUP($B18,Total!$A$4:$V$348,Total!H$1,0)</f>
        <v>2011932</v>
      </c>
      <c r="J18" s="23">
        <f>VLOOKUP($B18,Total!$A$4:$V$348,Total!I$1,0)</f>
        <v>25</v>
      </c>
      <c r="K18" s="23">
        <f>VLOOKUP($B18,Total!$A$4:$V$348,Total!J$1,0)</f>
        <v>1293175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9</v>
      </c>
      <c r="Q18" s="23">
        <f>VLOOKUP($B18,Total!$A$4:$V$348,Total!P$1,0)</f>
        <v>670644</v>
      </c>
      <c r="R18" s="23">
        <f>VLOOKUP($B18,Total!$A$4:$V$348,Total!Q$1,0)</f>
        <v>2</v>
      </c>
      <c r="S18" s="23">
        <f>VLOOKUP($B18,Total!$A$4:$V$348,Total!R$1,0)</f>
        <v>103454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453</v>
      </c>
      <c r="W18" s="23">
        <f>VLOOKUP($B18,Total!$A$4:$V$348,Total!V$1,0)</f>
        <v>28856113</v>
      </c>
      <c r="X18" s="24">
        <f t="shared" si="0"/>
        <v>28856113</v>
      </c>
      <c r="Y18" s="21">
        <f t="shared" si="1"/>
        <v>0</v>
      </c>
      <c r="Z18" s="21">
        <v>0</v>
      </c>
      <c r="AA18" s="21">
        <v>0</v>
      </c>
      <c r="AE18" s="24">
        <f t="shared" si="2"/>
        <v>28856113</v>
      </c>
      <c r="AF18" s="24">
        <f t="shared" si="3"/>
        <v>0</v>
      </c>
      <c r="AG18" s="24"/>
    </row>
    <row r="19" spans="1:33" s="21" customFormat="1" x14ac:dyDescent="0.2">
      <c r="A19" s="22">
        <v>9201</v>
      </c>
      <c r="B19" s="11">
        <v>9101</v>
      </c>
      <c r="C19" s="1" t="s">
        <v>226</v>
      </c>
      <c r="D19" s="23">
        <f>VLOOKUP($B19,Total!$A$4:$V$348,Total!C$1,0)</f>
        <v>1129</v>
      </c>
      <c r="E19" s="23">
        <f>VLOOKUP($B19,Total!$A$4:$V$348,Total!D$1,0)</f>
        <v>84128564</v>
      </c>
      <c r="F19" s="23">
        <f>VLOOKUP($B19,Total!$A$4:$V$348,Total!E$1,0)</f>
        <v>1126</v>
      </c>
      <c r="G19" s="23">
        <f>VLOOKUP($B19,Total!$A$4:$V$348,Total!F$1,0)</f>
        <v>58244602</v>
      </c>
      <c r="H19" s="23">
        <f>VLOOKUP($B19,Total!$A$4:$V$348,Total!G$1,0)</f>
        <v>640</v>
      </c>
      <c r="I19" s="23">
        <f>VLOOKUP($B19,Total!$A$4:$V$348,Total!H$1,0)</f>
        <v>47690240</v>
      </c>
      <c r="J19" s="23">
        <f>VLOOKUP($B19,Total!$A$4:$V$348,Total!I$1,0)</f>
        <v>491</v>
      </c>
      <c r="K19" s="23">
        <f>VLOOKUP($B19,Total!$A$4:$V$348,Total!J$1,0)</f>
        <v>25397957</v>
      </c>
      <c r="L19" s="23">
        <f>VLOOKUP($B19,Total!$A$4:$V$348,Total!K$1,0)</f>
        <v>25</v>
      </c>
      <c r="M19" s="23">
        <f>VLOOKUP($B19,Total!$A$4:$V$348,Total!L$1,0)</f>
        <v>1862900</v>
      </c>
      <c r="N19" s="23">
        <f>VLOOKUP($B19,Total!$A$4:$V$348,Total!M$1,0)</f>
        <v>1</v>
      </c>
      <c r="O19" s="23">
        <f>VLOOKUP($B19,Total!$A$4:$V$348,Total!N$1,0)</f>
        <v>51727</v>
      </c>
      <c r="P19" s="23">
        <f>VLOOKUP($B19,Total!$A$4:$V$348,Total!O$1,0)</f>
        <v>254</v>
      </c>
      <c r="Q19" s="23">
        <f>VLOOKUP($B19,Total!$A$4:$V$348,Total!P$1,0)</f>
        <v>18927064</v>
      </c>
      <c r="R19" s="23">
        <f>VLOOKUP($B19,Total!$A$4:$V$348,Total!Q$1,0)</f>
        <v>89</v>
      </c>
      <c r="S19" s="23">
        <f>VLOOKUP($B19,Total!$A$4:$V$348,Total!R$1,0)</f>
        <v>4603703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3755</v>
      </c>
      <c r="W19" s="23">
        <f>VLOOKUP($B19,Total!$A$4:$V$348,Total!V$1,0)</f>
        <v>240906757</v>
      </c>
      <c r="X19" s="24">
        <f t="shared" si="0"/>
        <v>240906757</v>
      </c>
      <c r="Y19" s="21">
        <f t="shared" si="1"/>
        <v>0</v>
      </c>
      <c r="Z19" s="21">
        <v>0</v>
      </c>
      <c r="AA19" s="21">
        <v>0</v>
      </c>
      <c r="AB19" s="21">
        <v>0</v>
      </c>
      <c r="AC19" s="21">
        <v>0</v>
      </c>
      <c r="AE19" s="24">
        <f t="shared" si="2"/>
        <v>240906757</v>
      </c>
      <c r="AF19" s="24">
        <f t="shared" si="3"/>
        <v>0</v>
      </c>
      <c r="AG19" s="24"/>
    </row>
    <row r="20" spans="1:33" s="21" customFormat="1" x14ac:dyDescent="0.2">
      <c r="A20" s="22">
        <v>9202</v>
      </c>
      <c r="B20" s="11">
        <v>9119</v>
      </c>
      <c r="C20" s="1" t="s">
        <v>227</v>
      </c>
      <c r="D20" s="23">
        <f>VLOOKUP($B20,Total!$A$4:$V$348,Total!C$1,0)</f>
        <v>180</v>
      </c>
      <c r="E20" s="23">
        <f>VLOOKUP($B20,Total!$A$4:$V$348,Total!D$1,0)</f>
        <v>13412880</v>
      </c>
      <c r="F20" s="23">
        <f>VLOOKUP($B20,Total!$A$4:$V$348,Total!E$1,0)</f>
        <v>216</v>
      </c>
      <c r="G20" s="23">
        <f>VLOOKUP($B20,Total!$A$4:$V$348,Total!F$1,0)</f>
        <v>11173032</v>
      </c>
      <c r="H20" s="23">
        <f>VLOOKUP($B20,Total!$A$4:$V$348,Total!G$1,0)</f>
        <v>64</v>
      </c>
      <c r="I20" s="23">
        <f>VLOOKUP($B20,Total!$A$4:$V$348,Total!H$1,0)</f>
        <v>4769024</v>
      </c>
      <c r="J20" s="23">
        <f>VLOOKUP($B20,Total!$A$4:$V$348,Total!I$1,0)</f>
        <v>87</v>
      </c>
      <c r="K20" s="23">
        <f>VLOOKUP($B20,Total!$A$4:$V$348,Total!J$1,0)</f>
        <v>4500249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48</v>
      </c>
      <c r="Q20" s="23">
        <f>VLOOKUP($B20,Total!$A$4:$V$348,Total!P$1,0)</f>
        <v>3576768</v>
      </c>
      <c r="R20" s="23">
        <f>VLOOKUP($B20,Total!$A$4:$V$348,Total!Q$1,0)</f>
        <v>15</v>
      </c>
      <c r="S20" s="23">
        <f>VLOOKUP($B20,Total!$A$4:$V$348,Total!R$1,0)</f>
        <v>775905</v>
      </c>
      <c r="T20" s="23">
        <f>VLOOKUP($B20,Total!$A$4:$V$348,Total!S$1,0)</f>
        <v>0</v>
      </c>
      <c r="U20" s="23">
        <f>VLOOKUP($B20,Total!$A$4:$V$348,Total!T$1,0)</f>
        <v>0</v>
      </c>
      <c r="V20" s="23">
        <f>VLOOKUP($B20,Total!$A$4:$V$348,Total!U$1,0)</f>
        <v>610</v>
      </c>
      <c r="W20" s="23">
        <f>VLOOKUP($B20,Total!$A$4:$V$348,Total!V$1,0)</f>
        <v>38207858</v>
      </c>
      <c r="X20" s="24">
        <f t="shared" si="0"/>
        <v>38207858</v>
      </c>
      <c r="Y20" s="21">
        <f t="shared" si="1"/>
        <v>0</v>
      </c>
      <c r="Z20" s="21">
        <v>0</v>
      </c>
      <c r="AA20" s="21">
        <v>0</v>
      </c>
      <c r="AE20" s="24">
        <f t="shared" si="2"/>
        <v>38207858</v>
      </c>
      <c r="AF20" s="24">
        <f t="shared" si="3"/>
        <v>0</v>
      </c>
      <c r="AG20" s="24"/>
    </row>
    <row r="21" spans="1:33" s="21" customFormat="1" x14ac:dyDescent="0.2">
      <c r="A21" s="22">
        <v>9203</v>
      </c>
      <c r="B21" s="11">
        <v>9105</v>
      </c>
      <c r="C21" s="1" t="s">
        <v>228</v>
      </c>
      <c r="D21" s="23">
        <f>VLOOKUP($B21,Total!$A$4:$V$348,Total!C$1,0)</f>
        <v>203</v>
      </c>
      <c r="E21" s="23">
        <f>VLOOKUP($B21,Total!$A$4:$V$348,Total!D$1,0)</f>
        <v>15126748</v>
      </c>
      <c r="F21" s="23">
        <f>VLOOKUP($B21,Total!$A$4:$V$348,Total!E$1,0)</f>
        <v>150</v>
      </c>
      <c r="G21" s="23">
        <f>VLOOKUP($B21,Total!$A$4:$V$348,Total!F$1,0)</f>
        <v>7759050</v>
      </c>
      <c r="H21" s="23">
        <f>VLOOKUP($B21,Total!$A$4:$V$348,Total!G$1,0)</f>
        <v>96</v>
      </c>
      <c r="I21" s="23">
        <f>VLOOKUP($B21,Total!$A$4:$V$348,Total!H$1,0)</f>
        <v>7153536</v>
      </c>
      <c r="J21" s="23">
        <f>VLOOKUP($B21,Total!$A$4:$V$348,Total!I$1,0)</f>
        <v>88</v>
      </c>
      <c r="K21" s="23">
        <f>VLOOKUP($B21,Total!$A$4:$V$348,Total!J$1,0)</f>
        <v>4551976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28</v>
      </c>
      <c r="Q21" s="23">
        <f>VLOOKUP($B21,Total!$A$4:$V$348,Total!P$1,0)</f>
        <v>2086448</v>
      </c>
      <c r="R21" s="23">
        <f>VLOOKUP($B21,Total!$A$4:$V$348,Total!Q$1,0)</f>
        <v>12</v>
      </c>
      <c r="S21" s="23">
        <f>VLOOKUP($B21,Total!$A$4:$V$348,Total!R$1,0)</f>
        <v>620724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577</v>
      </c>
      <c r="W21" s="23">
        <f>VLOOKUP($B21,Total!$A$4:$V$348,Total!V$1,0)</f>
        <v>37298482</v>
      </c>
      <c r="X21" s="24">
        <f t="shared" si="0"/>
        <v>37298482</v>
      </c>
      <c r="Y21" s="21">
        <f t="shared" si="1"/>
        <v>0</v>
      </c>
      <c r="Z21" s="21">
        <v>0</v>
      </c>
      <c r="AA21" s="21">
        <v>0</v>
      </c>
      <c r="AE21" s="24">
        <f t="shared" si="2"/>
        <v>37298482</v>
      </c>
      <c r="AF21" s="24">
        <f t="shared" si="3"/>
        <v>0</v>
      </c>
      <c r="AG21" s="24"/>
    </row>
    <row r="22" spans="1:33" s="21" customFormat="1" x14ac:dyDescent="0.2">
      <c r="A22" s="22">
        <v>9204</v>
      </c>
      <c r="B22" s="11">
        <v>9103</v>
      </c>
      <c r="C22" s="1" t="s">
        <v>229</v>
      </c>
      <c r="D22" s="23">
        <f>VLOOKUP($B22,Total!$A$4:$V$348,Total!C$1,0)</f>
        <v>142</v>
      </c>
      <c r="E22" s="23">
        <f>VLOOKUP($B22,Total!$A$4:$V$348,Total!D$1,0)</f>
        <v>10581272</v>
      </c>
      <c r="F22" s="23">
        <f>VLOOKUP($B22,Total!$A$4:$V$348,Total!E$1,0)</f>
        <v>159</v>
      </c>
      <c r="G22" s="23">
        <f>VLOOKUP($B22,Total!$A$4:$V$348,Total!F$1,0)</f>
        <v>8224593</v>
      </c>
      <c r="H22" s="23">
        <f>VLOOKUP($B22,Total!$A$4:$V$348,Total!G$1,0)</f>
        <v>57</v>
      </c>
      <c r="I22" s="23">
        <f>VLOOKUP($B22,Total!$A$4:$V$348,Total!H$1,0)</f>
        <v>4247412</v>
      </c>
      <c r="J22" s="23">
        <f>VLOOKUP($B22,Total!$A$4:$V$348,Total!I$1,0)</f>
        <v>44</v>
      </c>
      <c r="K22" s="23">
        <f>VLOOKUP($B22,Total!$A$4:$V$348,Total!J$1,0)</f>
        <v>2275988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30</v>
      </c>
      <c r="Q22" s="23">
        <f>VLOOKUP($B22,Total!$A$4:$V$348,Total!P$1,0)</f>
        <v>2235480</v>
      </c>
      <c r="R22" s="23">
        <f>VLOOKUP($B22,Total!$A$4:$V$348,Total!Q$1,0)</f>
        <v>10</v>
      </c>
      <c r="S22" s="23">
        <f>VLOOKUP($B22,Total!$A$4:$V$348,Total!R$1,0)</f>
        <v>517270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442</v>
      </c>
      <c r="W22" s="23">
        <f>VLOOKUP($B22,Total!$A$4:$V$348,Total!V$1,0)</f>
        <v>28082015</v>
      </c>
      <c r="X22" s="24">
        <f t="shared" si="0"/>
        <v>28082015</v>
      </c>
      <c r="Y22" s="21">
        <f t="shared" si="1"/>
        <v>0</v>
      </c>
      <c r="Z22" s="21">
        <v>0</v>
      </c>
      <c r="AA22" s="21">
        <v>0</v>
      </c>
      <c r="AE22" s="24">
        <f t="shared" si="2"/>
        <v>28082015</v>
      </c>
      <c r="AF22" s="24">
        <f t="shared" si="3"/>
        <v>0</v>
      </c>
      <c r="AG22" s="24"/>
    </row>
    <row r="23" spans="1:33" s="21" customFormat="1" x14ac:dyDescent="0.2">
      <c r="A23" s="22">
        <v>9205</v>
      </c>
      <c r="B23" s="11">
        <v>9108</v>
      </c>
      <c r="C23" s="1" t="s">
        <v>230</v>
      </c>
      <c r="D23" s="23">
        <f>VLOOKUP($B23,Total!$A$4:$V$348,Total!C$1,0)</f>
        <v>409</v>
      </c>
      <c r="E23" s="23">
        <f>VLOOKUP($B23,Total!$A$4:$V$348,Total!D$1,0)</f>
        <v>30477044</v>
      </c>
      <c r="F23" s="23">
        <f>VLOOKUP($B23,Total!$A$4:$V$348,Total!E$1,0)</f>
        <v>381</v>
      </c>
      <c r="G23" s="23">
        <f>VLOOKUP($B23,Total!$A$4:$V$348,Total!F$1,0)</f>
        <v>19707987</v>
      </c>
      <c r="H23" s="23">
        <f>VLOOKUP($B23,Total!$A$4:$V$348,Total!G$1,0)</f>
        <v>0</v>
      </c>
      <c r="I23" s="23">
        <f>VLOOKUP($B23,Total!$A$4:$V$348,Total!H$1,0)</f>
        <v>0</v>
      </c>
      <c r="J23" s="23">
        <f>VLOOKUP($B23,Total!$A$4:$V$348,Total!I$1,0)</f>
        <v>0</v>
      </c>
      <c r="K23" s="23">
        <f>VLOOKUP($B23,Total!$A$4:$V$348,Total!J$1,0)</f>
        <v>0</v>
      </c>
      <c r="L23" s="23">
        <f>VLOOKUP($B23,Total!$A$4:$V$348,Total!K$1,0)</f>
        <v>6</v>
      </c>
      <c r="M23" s="23">
        <f>VLOOKUP($B23,Total!$A$4:$V$348,Total!L$1,0)</f>
        <v>447096</v>
      </c>
      <c r="N23" s="23">
        <f>VLOOKUP($B23,Total!$A$4:$V$348,Total!M$1,0)</f>
        <v>1</v>
      </c>
      <c r="O23" s="23">
        <f>VLOOKUP($B23,Total!$A$4:$V$348,Total!N$1,0)</f>
        <v>51727</v>
      </c>
      <c r="P23" s="23">
        <f>VLOOKUP($B23,Total!$A$4:$V$348,Total!O$1,0)</f>
        <v>46</v>
      </c>
      <c r="Q23" s="23">
        <f>VLOOKUP($B23,Total!$A$4:$V$348,Total!P$1,0)</f>
        <v>3427736</v>
      </c>
      <c r="R23" s="23">
        <f>VLOOKUP($B23,Total!$A$4:$V$348,Total!Q$1,0)</f>
        <v>10</v>
      </c>
      <c r="S23" s="23">
        <f>VLOOKUP($B23,Total!$A$4:$V$348,Total!R$1,0)</f>
        <v>517270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853</v>
      </c>
      <c r="W23" s="23">
        <f>VLOOKUP($B23,Total!$A$4:$V$348,Total!V$1,0)</f>
        <v>54628860</v>
      </c>
      <c r="X23" s="24">
        <f t="shared" si="0"/>
        <v>54628860</v>
      </c>
      <c r="Y23" s="21">
        <f t="shared" si="1"/>
        <v>0</v>
      </c>
      <c r="Z23" s="21">
        <v>0</v>
      </c>
      <c r="AA23" s="21">
        <v>0</v>
      </c>
      <c r="AB23" s="21">
        <v>0</v>
      </c>
      <c r="AC23" s="21">
        <v>0</v>
      </c>
      <c r="AE23" s="24">
        <f t="shared" si="2"/>
        <v>54628860</v>
      </c>
      <c r="AF23" s="24">
        <f t="shared" si="3"/>
        <v>0</v>
      </c>
      <c r="AG23" s="24"/>
    </row>
    <row r="24" spans="1:33" s="21" customFormat="1" x14ac:dyDescent="0.2">
      <c r="A24" s="22">
        <v>9206</v>
      </c>
      <c r="B24" s="11">
        <v>9113</v>
      </c>
      <c r="C24" s="1" t="s">
        <v>231</v>
      </c>
      <c r="D24" s="23">
        <f>VLOOKUP($B24,Total!$A$4:$V$348,Total!C$1,0)</f>
        <v>102</v>
      </c>
      <c r="E24" s="23">
        <f>VLOOKUP($B24,Total!$A$4:$V$348,Total!D$1,0)</f>
        <v>7600632</v>
      </c>
      <c r="F24" s="23">
        <f>VLOOKUP($B24,Total!$A$4:$V$348,Total!E$1,0)</f>
        <v>96</v>
      </c>
      <c r="G24" s="23">
        <f>VLOOKUP($B24,Total!$A$4:$V$348,Total!F$1,0)</f>
        <v>4965792</v>
      </c>
      <c r="H24" s="23">
        <f>VLOOKUP($B24,Total!$A$4:$V$348,Total!G$1,0)</f>
        <v>55</v>
      </c>
      <c r="I24" s="23">
        <f>VLOOKUP($B24,Total!$A$4:$V$348,Total!H$1,0)</f>
        <v>4098380</v>
      </c>
      <c r="J24" s="23">
        <f>VLOOKUP($B24,Total!$A$4:$V$348,Total!I$1,0)</f>
        <v>23</v>
      </c>
      <c r="K24" s="23">
        <f>VLOOKUP($B24,Total!$A$4:$V$348,Total!J$1,0)</f>
        <v>1189721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24</v>
      </c>
      <c r="Q24" s="23">
        <f>VLOOKUP($B24,Total!$A$4:$V$348,Total!P$1,0)</f>
        <v>1788384</v>
      </c>
      <c r="R24" s="23">
        <f>VLOOKUP($B24,Total!$A$4:$V$348,Total!Q$1,0)</f>
        <v>4</v>
      </c>
      <c r="S24" s="23">
        <f>VLOOKUP($B24,Total!$A$4:$V$348,Total!R$1,0)</f>
        <v>206908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304</v>
      </c>
      <c r="W24" s="23">
        <f>VLOOKUP($B24,Total!$A$4:$V$348,Total!V$1,0)</f>
        <v>19849817</v>
      </c>
      <c r="X24" s="24">
        <f t="shared" si="0"/>
        <v>19849817</v>
      </c>
      <c r="Y24" s="21">
        <f t="shared" si="1"/>
        <v>0</v>
      </c>
      <c r="Z24" s="21">
        <v>0</v>
      </c>
      <c r="AA24" s="21">
        <v>0</v>
      </c>
      <c r="AE24" s="24">
        <f t="shared" si="2"/>
        <v>19849817</v>
      </c>
      <c r="AF24" s="24">
        <f t="shared" si="3"/>
        <v>0</v>
      </c>
      <c r="AG24" s="24"/>
    </row>
    <row r="25" spans="1:33" s="21" customFormat="1" x14ac:dyDescent="0.2">
      <c r="A25" s="22">
        <v>9207</v>
      </c>
      <c r="B25" s="11">
        <v>9106</v>
      </c>
      <c r="C25" s="1" t="s">
        <v>232</v>
      </c>
      <c r="D25" s="23">
        <f>VLOOKUP($B25,Total!$A$4:$V$348,Total!C$1,0)</f>
        <v>197</v>
      </c>
      <c r="E25" s="23">
        <f>VLOOKUP($B25,Total!$A$4:$V$348,Total!D$1,0)</f>
        <v>14679652</v>
      </c>
      <c r="F25" s="23">
        <f>VLOOKUP($B25,Total!$A$4:$V$348,Total!E$1,0)</f>
        <v>234</v>
      </c>
      <c r="G25" s="23">
        <f>VLOOKUP($B25,Total!$A$4:$V$348,Total!F$1,0)</f>
        <v>12104118</v>
      </c>
      <c r="H25" s="23">
        <f>VLOOKUP($B25,Total!$A$4:$V$348,Total!G$1,0)</f>
        <v>27</v>
      </c>
      <c r="I25" s="23">
        <f>VLOOKUP($B25,Total!$A$4:$V$348,Total!H$1,0)</f>
        <v>2011932</v>
      </c>
      <c r="J25" s="23">
        <f>VLOOKUP($B25,Total!$A$4:$V$348,Total!I$1,0)</f>
        <v>36</v>
      </c>
      <c r="K25" s="23">
        <f>VLOOKUP($B25,Total!$A$4:$V$348,Total!J$1,0)</f>
        <v>1862172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20</v>
      </c>
      <c r="Q25" s="23">
        <f>VLOOKUP($B25,Total!$A$4:$V$348,Total!P$1,0)</f>
        <v>1490320</v>
      </c>
      <c r="R25" s="23">
        <f>VLOOKUP($B25,Total!$A$4:$V$348,Total!Q$1,0)</f>
        <v>6</v>
      </c>
      <c r="S25" s="23">
        <f>VLOOKUP($B25,Total!$A$4:$V$348,Total!R$1,0)</f>
        <v>310362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520</v>
      </c>
      <c r="W25" s="23">
        <f>VLOOKUP($B25,Total!$A$4:$V$348,Total!V$1,0)</f>
        <v>32458556</v>
      </c>
      <c r="X25" s="24">
        <f t="shared" si="0"/>
        <v>32458556</v>
      </c>
      <c r="Y25" s="21">
        <f t="shared" si="1"/>
        <v>0</v>
      </c>
      <c r="Z25" s="21">
        <v>0</v>
      </c>
      <c r="AA25" s="21">
        <v>0</v>
      </c>
      <c r="AE25" s="24">
        <f t="shared" si="2"/>
        <v>32458556</v>
      </c>
      <c r="AF25" s="24">
        <f t="shared" si="3"/>
        <v>0</v>
      </c>
      <c r="AG25" s="24"/>
    </row>
    <row r="26" spans="1:33" s="21" customFormat="1" x14ac:dyDescent="0.2">
      <c r="A26" s="22">
        <v>9208</v>
      </c>
      <c r="B26" s="11">
        <v>9111</v>
      </c>
      <c r="C26" s="1" t="s">
        <v>233</v>
      </c>
      <c r="D26" s="23">
        <f>VLOOKUP($B26,Total!$A$4:$V$348,Total!C$1,0)</f>
        <v>0</v>
      </c>
      <c r="E26" s="23">
        <f>VLOOKUP($B26,Total!$A$4:$V$348,Total!D$1,0)</f>
        <v>0</v>
      </c>
      <c r="F26" s="23">
        <f>VLOOKUP($B26,Total!$A$4:$V$348,Total!E$1,0)</f>
        <v>0</v>
      </c>
      <c r="G26" s="23">
        <f>VLOOKUP($B26,Total!$A$4:$V$348,Total!F$1,0)</f>
        <v>0</v>
      </c>
      <c r="H26" s="23">
        <f>VLOOKUP($B26,Total!$A$4:$V$348,Total!G$1,0)</f>
        <v>0</v>
      </c>
      <c r="I26" s="23">
        <f>VLOOKUP($B26,Total!$A$4:$V$348,Total!H$1,0)</f>
        <v>0</v>
      </c>
      <c r="J26" s="23">
        <f>VLOOKUP($B26,Total!$A$4:$V$348,Total!I$1,0)</f>
        <v>0</v>
      </c>
      <c r="K26" s="23">
        <f>VLOOKUP($B26,Total!$A$4:$V$348,Total!J$1,0)</f>
        <v>0</v>
      </c>
      <c r="L26" s="23">
        <f>VLOOKUP($B26,Total!$A$4:$V$348,Total!K$1,0)</f>
        <v>10</v>
      </c>
      <c r="M26" s="23">
        <f>VLOOKUP($B26,Total!$A$4:$V$348,Total!L$1,0)</f>
        <v>745160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0</v>
      </c>
      <c r="Q26" s="23">
        <f>VLOOKUP($B26,Total!$A$4:$V$348,Total!P$1,0)</f>
        <v>0</v>
      </c>
      <c r="R26" s="23">
        <f>VLOOKUP($B26,Total!$A$4:$V$348,Total!Q$1,0)</f>
        <v>0</v>
      </c>
      <c r="S26" s="23">
        <f>VLOOKUP($B26,Total!$A$4:$V$348,Total!R$1,0)</f>
        <v>0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10</v>
      </c>
      <c r="W26" s="23">
        <f>VLOOKUP($B26,Total!$A$4:$V$348,Total!V$1,0)</f>
        <v>745160</v>
      </c>
      <c r="X26" s="24">
        <f t="shared" si="0"/>
        <v>745160</v>
      </c>
      <c r="Y26" s="21">
        <f t="shared" si="1"/>
        <v>0</v>
      </c>
      <c r="Z26" s="21">
        <v>0</v>
      </c>
      <c r="AA26" s="21">
        <v>0</v>
      </c>
      <c r="AB26" s="53">
        <v>1</v>
      </c>
      <c r="AC26" s="21">
        <v>0</v>
      </c>
      <c r="AE26" s="40">
        <f t="shared" si="2"/>
        <v>745161</v>
      </c>
      <c r="AF26" s="24">
        <f t="shared" si="3"/>
        <v>0</v>
      </c>
      <c r="AG26" s="24"/>
    </row>
    <row r="27" spans="1:33" s="21" customFormat="1" x14ac:dyDescent="0.2">
      <c r="A27" s="22">
        <v>9209</v>
      </c>
      <c r="B27" s="11">
        <v>9102</v>
      </c>
      <c r="C27" s="1" t="s">
        <v>234</v>
      </c>
      <c r="D27" s="23">
        <f>VLOOKUP($B27,Total!$A$4:$V$348,Total!C$1,0)</f>
        <v>0</v>
      </c>
      <c r="E27" s="23">
        <f>VLOOKUP($B27,Total!$A$4:$V$348,Total!D$1,0)</f>
        <v>0</v>
      </c>
      <c r="F27" s="23">
        <f>VLOOKUP($B27,Total!$A$4:$V$348,Total!E$1,0)</f>
        <v>0</v>
      </c>
      <c r="G27" s="23">
        <f>VLOOKUP($B27,Total!$A$4:$V$348,Total!F$1,0)</f>
        <v>0</v>
      </c>
      <c r="H27" s="23">
        <f>VLOOKUP($B27,Total!$A$4:$V$348,Total!G$1,0)</f>
        <v>114</v>
      </c>
      <c r="I27" s="23">
        <f>VLOOKUP($B27,Total!$A$4:$V$348,Total!H$1,0)</f>
        <v>8494824</v>
      </c>
      <c r="J27" s="23">
        <f>VLOOKUP($B27,Total!$A$4:$V$348,Total!I$1,0)</f>
        <v>65</v>
      </c>
      <c r="K27" s="23">
        <f>VLOOKUP($B27,Total!$A$4:$V$348,Total!J$1,0)</f>
        <v>3362255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0</v>
      </c>
      <c r="Q27" s="23">
        <f>VLOOKUP($B27,Total!$A$4:$V$348,Total!P$1,0)</f>
        <v>0</v>
      </c>
      <c r="R27" s="23">
        <f>VLOOKUP($B27,Total!$A$4:$V$348,Total!Q$1,0)</f>
        <v>0</v>
      </c>
      <c r="S27" s="23">
        <f>VLOOKUP($B27,Total!$A$4:$V$348,Total!R$1,0)</f>
        <v>0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179</v>
      </c>
      <c r="W27" s="23">
        <f>VLOOKUP($B27,Total!$A$4:$V$348,Total!V$1,0)</f>
        <v>11857079</v>
      </c>
      <c r="X27" s="24">
        <f t="shared" si="0"/>
        <v>11857079</v>
      </c>
      <c r="Y27" s="21">
        <f t="shared" si="1"/>
        <v>0</v>
      </c>
      <c r="Z27" s="21">
        <v>0</v>
      </c>
      <c r="AA27" s="21">
        <v>0</v>
      </c>
      <c r="AE27" s="24">
        <f t="shared" si="2"/>
        <v>11857079</v>
      </c>
      <c r="AF27" s="24">
        <f t="shared" si="3"/>
        <v>0</v>
      </c>
      <c r="AG27" s="24"/>
    </row>
    <row r="28" spans="1:33" s="21" customFormat="1" x14ac:dyDescent="0.2">
      <c r="A28" s="22">
        <v>9210</v>
      </c>
      <c r="B28" s="11">
        <v>9116</v>
      </c>
      <c r="C28" s="1" t="s">
        <v>235</v>
      </c>
      <c r="D28" s="23">
        <f>VLOOKUP($B28,Total!$A$4:$V$348,Total!C$1,0)</f>
        <v>0</v>
      </c>
      <c r="E28" s="23">
        <f>VLOOKUP($B28,Total!$A$4:$V$348,Total!D$1,0)</f>
        <v>0</v>
      </c>
      <c r="F28" s="23">
        <f>VLOOKUP($B28,Total!$A$4:$V$348,Total!E$1,0)</f>
        <v>0</v>
      </c>
      <c r="G28" s="23">
        <f>VLOOKUP($B28,Total!$A$4:$V$348,Total!F$1,0)</f>
        <v>0</v>
      </c>
      <c r="H28" s="23">
        <f>VLOOKUP($B28,Total!$A$4:$V$348,Total!G$1,0)</f>
        <v>65</v>
      </c>
      <c r="I28" s="23">
        <f>VLOOKUP($B28,Total!$A$4:$V$348,Total!H$1,0)</f>
        <v>4843540</v>
      </c>
      <c r="J28" s="23">
        <f>VLOOKUP($B28,Total!$A$4:$V$348,Total!I$1,0)</f>
        <v>34</v>
      </c>
      <c r="K28" s="23">
        <f>VLOOKUP($B28,Total!$A$4:$V$348,Total!J$1,0)</f>
        <v>1758718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0</v>
      </c>
      <c r="Q28" s="23">
        <f>VLOOKUP($B28,Total!$A$4:$V$348,Total!P$1,0)</f>
        <v>0</v>
      </c>
      <c r="R28" s="23">
        <f>VLOOKUP($B28,Total!$A$4:$V$348,Total!Q$1,0)</f>
        <v>0</v>
      </c>
      <c r="S28" s="23">
        <f>VLOOKUP($B28,Total!$A$4:$V$348,Total!R$1,0)</f>
        <v>0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99</v>
      </c>
      <c r="W28" s="23">
        <f>VLOOKUP($B28,Total!$A$4:$V$348,Total!V$1,0)</f>
        <v>6602258</v>
      </c>
      <c r="X28" s="24">
        <f t="shared" si="0"/>
        <v>6602258</v>
      </c>
      <c r="Y28" s="21">
        <f t="shared" si="1"/>
        <v>0</v>
      </c>
      <c r="Z28" s="21">
        <v>0</v>
      </c>
      <c r="AA28" s="21">
        <v>0</v>
      </c>
      <c r="AE28" s="24">
        <f t="shared" si="2"/>
        <v>6602258</v>
      </c>
      <c r="AF28" s="24">
        <f t="shared" si="3"/>
        <v>0</v>
      </c>
      <c r="AG28" s="24"/>
    </row>
    <row r="29" spans="1:33" s="21" customFormat="1" x14ac:dyDescent="0.2">
      <c r="A29" s="22">
        <v>9211</v>
      </c>
      <c r="B29" s="11">
        <v>9114</v>
      </c>
      <c r="C29" s="1" t="s">
        <v>236</v>
      </c>
      <c r="D29" s="23">
        <f>VLOOKUP($B29,Total!$A$4:$V$348,Total!C$1,0)</f>
        <v>194</v>
      </c>
      <c r="E29" s="23">
        <f>VLOOKUP($B29,Total!$A$4:$V$348,Total!D$1,0)</f>
        <v>14456104</v>
      </c>
      <c r="F29" s="23">
        <f>VLOOKUP($B29,Total!$A$4:$V$348,Total!E$1,0)</f>
        <v>200</v>
      </c>
      <c r="G29" s="23">
        <f>VLOOKUP($B29,Total!$A$4:$V$348,Total!F$1,0)</f>
        <v>10345400</v>
      </c>
      <c r="H29" s="23">
        <f>VLOOKUP($B29,Total!$A$4:$V$348,Total!G$1,0)</f>
        <v>96</v>
      </c>
      <c r="I29" s="23">
        <f>VLOOKUP($B29,Total!$A$4:$V$348,Total!H$1,0)</f>
        <v>7153536</v>
      </c>
      <c r="J29" s="23">
        <f>VLOOKUP($B29,Total!$A$4:$V$348,Total!I$1,0)</f>
        <v>79</v>
      </c>
      <c r="K29" s="23">
        <f>VLOOKUP($B29,Total!$A$4:$V$348,Total!J$1,0)</f>
        <v>4086433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0</v>
      </c>
      <c r="Q29" s="23">
        <f>VLOOKUP($B29,Total!$A$4:$V$348,Total!P$1,0)</f>
        <v>0</v>
      </c>
      <c r="R29" s="23">
        <f>VLOOKUP($B29,Total!$A$4:$V$348,Total!Q$1,0)</f>
        <v>0</v>
      </c>
      <c r="S29" s="23">
        <f>VLOOKUP($B29,Total!$A$4:$V$348,Total!R$1,0)</f>
        <v>0</v>
      </c>
      <c r="T29" s="23">
        <f>VLOOKUP($B29,Total!$A$4:$V$348,Total!S$1,0)</f>
        <v>0</v>
      </c>
      <c r="U29" s="23">
        <f>VLOOKUP($B29,Total!$A$4:$V$348,Total!T$1,0)</f>
        <v>0</v>
      </c>
      <c r="V29" s="23">
        <f>VLOOKUP($B29,Total!$A$4:$V$348,Total!U$1,0)</f>
        <v>569</v>
      </c>
      <c r="W29" s="23">
        <f>VLOOKUP($B29,Total!$A$4:$V$348,Total!V$1,0)</f>
        <v>36041473</v>
      </c>
      <c r="X29" s="24">
        <f t="shared" si="0"/>
        <v>36041473</v>
      </c>
      <c r="Y29" s="21">
        <f t="shared" si="1"/>
        <v>0</v>
      </c>
      <c r="Z29" s="21">
        <v>0</v>
      </c>
      <c r="AA29" s="21">
        <v>0</v>
      </c>
      <c r="AE29" s="24">
        <f t="shared" si="2"/>
        <v>36041473</v>
      </c>
      <c r="AF29" s="24">
        <f t="shared" si="3"/>
        <v>0</v>
      </c>
      <c r="AG29" s="24"/>
    </row>
    <row r="30" spans="1:33" s="21" customFormat="1" x14ac:dyDescent="0.2">
      <c r="A30" s="22">
        <v>9212</v>
      </c>
      <c r="B30" s="11">
        <v>9107</v>
      </c>
      <c r="C30" s="1" t="s">
        <v>237</v>
      </c>
      <c r="D30" s="23">
        <f>VLOOKUP($B30,Total!$A$4:$V$348,Total!C$1,0)</f>
        <v>200</v>
      </c>
      <c r="E30" s="23">
        <f>VLOOKUP($B30,Total!$A$4:$V$348,Total!D$1,0)</f>
        <v>14903200</v>
      </c>
      <c r="F30" s="23">
        <f>VLOOKUP($B30,Total!$A$4:$V$348,Total!E$1,0)</f>
        <v>191</v>
      </c>
      <c r="G30" s="23">
        <f>VLOOKUP($B30,Total!$A$4:$V$348,Total!F$1,0)</f>
        <v>9879857</v>
      </c>
      <c r="H30" s="23">
        <f>VLOOKUP($B30,Total!$A$4:$V$348,Total!G$1,0)</f>
        <v>60</v>
      </c>
      <c r="I30" s="23">
        <f>VLOOKUP($B30,Total!$A$4:$V$348,Total!H$1,0)</f>
        <v>4470960</v>
      </c>
      <c r="J30" s="23">
        <f>VLOOKUP($B30,Total!$A$4:$V$348,Total!I$1,0)</f>
        <v>26</v>
      </c>
      <c r="K30" s="23">
        <f>VLOOKUP($B30,Total!$A$4:$V$348,Total!J$1,0)</f>
        <v>1344902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0</v>
      </c>
      <c r="Q30" s="23">
        <f>VLOOKUP($B30,Total!$A$4:$V$348,Total!P$1,0)</f>
        <v>0</v>
      </c>
      <c r="R30" s="23">
        <f>VLOOKUP($B30,Total!$A$4:$V$348,Total!Q$1,0)</f>
        <v>0</v>
      </c>
      <c r="S30" s="23">
        <f>VLOOKUP($B30,Total!$A$4:$V$348,Total!R$1,0)</f>
        <v>0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477</v>
      </c>
      <c r="W30" s="23">
        <f>VLOOKUP($B30,Total!$A$4:$V$348,Total!V$1,0)</f>
        <v>30598919</v>
      </c>
      <c r="X30" s="24">
        <f t="shared" si="0"/>
        <v>30598919</v>
      </c>
      <c r="Y30" s="21">
        <f t="shared" si="1"/>
        <v>0</v>
      </c>
      <c r="Z30" s="21">
        <v>0</v>
      </c>
      <c r="AA30" s="21">
        <v>0</v>
      </c>
      <c r="AE30" s="24">
        <f t="shared" si="2"/>
        <v>30598919</v>
      </c>
      <c r="AF30" s="24">
        <f t="shared" si="3"/>
        <v>0</v>
      </c>
      <c r="AG30" s="24"/>
    </row>
    <row r="31" spans="1:33" s="21" customFormat="1" x14ac:dyDescent="0.2">
      <c r="A31" s="22">
        <v>9213</v>
      </c>
      <c r="B31" s="11">
        <v>9118</v>
      </c>
      <c r="C31" s="1" t="s">
        <v>238</v>
      </c>
      <c r="D31" s="23">
        <f>VLOOKUP($B31,Total!$A$4:$V$348,Total!C$1,0)</f>
        <v>0</v>
      </c>
      <c r="E31" s="23">
        <f>VLOOKUP($B31,Total!$A$4:$V$348,Total!D$1,0)</f>
        <v>0</v>
      </c>
      <c r="F31" s="23">
        <f>VLOOKUP($B31,Total!$A$4:$V$348,Total!E$1,0)</f>
        <v>0</v>
      </c>
      <c r="G31" s="23">
        <f>VLOOKUP($B31,Total!$A$4:$V$348,Total!F$1,0)</f>
        <v>0</v>
      </c>
      <c r="H31" s="23">
        <f>VLOOKUP($B31,Total!$A$4:$V$348,Total!G$1,0)</f>
        <v>0</v>
      </c>
      <c r="I31" s="23">
        <f>VLOOKUP($B31,Total!$A$4:$V$348,Total!H$1,0)</f>
        <v>0</v>
      </c>
      <c r="J31" s="23">
        <f>VLOOKUP($B31,Total!$A$4:$V$348,Total!I$1,0)</f>
        <v>0</v>
      </c>
      <c r="K31" s="23">
        <f>VLOOKUP($B31,Total!$A$4:$V$348,Total!J$1,0)</f>
        <v>0</v>
      </c>
      <c r="L31" s="23">
        <f>VLOOKUP($B31,Total!$A$4:$V$348,Total!K$1,0)</f>
        <v>0</v>
      </c>
      <c r="M31" s="23">
        <f>VLOOKUP($B31,Total!$A$4:$V$348,Total!L$1,0)</f>
        <v>0</v>
      </c>
      <c r="N31" s="23">
        <f>VLOOKUP($B31,Total!$A$4:$V$348,Total!M$1,0)</f>
        <v>0</v>
      </c>
      <c r="O31" s="23">
        <f>VLOOKUP($B31,Total!$A$4:$V$348,Total!N$1,0)</f>
        <v>0</v>
      </c>
      <c r="P31" s="23">
        <f>VLOOKUP($B31,Total!$A$4:$V$348,Total!O$1,0)</f>
        <v>0</v>
      </c>
      <c r="Q31" s="23">
        <f>VLOOKUP($B31,Total!$A$4:$V$348,Total!P$1,0)</f>
        <v>0</v>
      </c>
      <c r="R31" s="23">
        <f>VLOOKUP($B31,Total!$A$4:$V$348,Total!Q$1,0)</f>
        <v>0</v>
      </c>
      <c r="S31" s="23">
        <f>VLOOKUP($B31,Total!$A$4:$V$348,Total!R$1,0)</f>
        <v>0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0</v>
      </c>
      <c r="W31" s="23">
        <f>VLOOKUP($B31,Total!$A$4:$V$348,Total!V$1,0)</f>
        <v>0</v>
      </c>
      <c r="X31" s="24">
        <f t="shared" si="0"/>
        <v>0</v>
      </c>
      <c r="Y31" s="21">
        <f t="shared" si="1"/>
        <v>0</v>
      </c>
      <c r="Z31" s="21">
        <v>0</v>
      </c>
      <c r="AA31" s="21">
        <v>0</v>
      </c>
      <c r="AE31" s="24">
        <f t="shared" si="2"/>
        <v>0</v>
      </c>
      <c r="AF31" s="24">
        <f t="shared" si="3"/>
        <v>0</v>
      </c>
      <c r="AG31" s="24"/>
    </row>
    <row r="32" spans="1:33" s="21" customFormat="1" x14ac:dyDescent="0.2">
      <c r="A32" s="22">
        <v>9214</v>
      </c>
      <c r="B32" s="11">
        <v>9109</v>
      </c>
      <c r="C32" s="1" t="s">
        <v>239</v>
      </c>
      <c r="D32" s="23">
        <f>VLOOKUP($B32,Total!$A$4:$V$348,Total!C$1,0)</f>
        <v>211</v>
      </c>
      <c r="E32" s="23">
        <f>VLOOKUP($B32,Total!$A$4:$V$348,Total!D$1,0)</f>
        <v>15722876</v>
      </c>
      <c r="F32" s="23">
        <f>VLOOKUP($B32,Total!$A$4:$V$348,Total!E$1,0)</f>
        <v>257</v>
      </c>
      <c r="G32" s="23">
        <f>VLOOKUP($B32,Total!$A$4:$V$348,Total!F$1,0)</f>
        <v>13293839</v>
      </c>
      <c r="H32" s="23">
        <f>VLOOKUP($B32,Total!$A$4:$V$348,Total!G$1,0)</f>
        <v>69</v>
      </c>
      <c r="I32" s="23">
        <f>VLOOKUP($B32,Total!$A$4:$V$348,Total!H$1,0)</f>
        <v>5141604</v>
      </c>
      <c r="J32" s="23">
        <f>VLOOKUP($B32,Total!$A$4:$V$348,Total!I$1,0)</f>
        <v>20</v>
      </c>
      <c r="K32" s="23">
        <f>VLOOKUP($B32,Total!$A$4:$V$348,Total!J$1,0)</f>
        <v>1034540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22</v>
      </c>
      <c r="Q32" s="23">
        <f>VLOOKUP($B32,Total!$A$4:$V$348,Total!P$1,0)</f>
        <v>1639352</v>
      </c>
      <c r="R32" s="23">
        <f>VLOOKUP($B32,Total!$A$4:$V$348,Total!Q$1,0)</f>
        <v>8</v>
      </c>
      <c r="S32" s="23">
        <f>VLOOKUP($B32,Total!$A$4:$V$348,Total!R$1,0)</f>
        <v>413816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587</v>
      </c>
      <c r="W32" s="23">
        <f>VLOOKUP($B32,Total!$A$4:$V$348,Total!V$1,0)</f>
        <v>37246027</v>
      </c>
      <c r="X32" s="24">
        <f t="shared" si="0"/>
        <v>37246027</v>
      </c>
      <c r="Y32" s="21">
        <f t="shared" si="1"/>
        <v>0</v>
      </c>
      <c r="Z32" s="21">
        <v>0</v>
      </c>
      <c r="AA32" s="21">
        <v>0</v>
      </c>
      <c r="AE32" s="24">
        <f t="shared" si="2"/>
        <v>37246027</v>
      </c>
      <c r="AF32" s="24">
        <f t="shared" si="3"/>
        <v>0</v>
      </c>
      <c r="AG32" s="24"/>
    </row>
    <row r="33" spans="1:33" s="21" customFormat="1" x14ac:dyDescent="0.2">
      <c r="A33" s="22">
        <v>9215</v>
      </c>
      <c r="B33" s="11">
        <v>9120</v>
      </c>
      <c r="C33" s="1" t="s">
        <v>240</v>
      </c>
      <c r="D33" s="23">
        <f>VLOOKUP($B33,Total!$A$4:$V$348,Total!C$1,0)</f>
        <v>248</v>
      </c>
      <c r="E33" s="23">
        <f>VLOOKUP($B33,Total!$A$4:$V$348,Total!D$1,0)</f>
        <v>18479968</v>
      </c>
      <c r="F33" s="23">
        <f>VLOOKUP($B33,Total!$A$4:$V$348,Total!E$1,0)</f>
        <v>357</v>
      </c>
      <c r="G33" s="23">
        <f>VLOOKUP($B33,Total!$A$4:$V$348,Total!F$1,0)</f>
        <v>18466539</v>
      </c>
      <c r="H33" s="23">
        <f>VLOOKUP($B33,Total!$A$4:$V$348,Total!G$1,0)</f>
        <v>230</v>
      </c>
      <c r="I33" s="23">
        <f>VLOOKUP($B33,Total!$A$4:$V$348,Total!H$1,0)</f>
        <v>17138680</v>
      </c>
      <c r="J33" s="23">
        <f>VLOOKUP($B33,Total!$A$4:$V$348,Total!I$1,0)</f>
        <v>170</v>
      </c>
      <c r="K33" s="23">
        <f>VLOOKUP($B33,Total!$A$4:$V$348,Total!J$1,0)</f>
        <v>8793590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125</v>
      </c>
      <c r="Q33" s="23">
        <f>VLOOKUP($B33,Total!$A$4:$V$348,Total!P$1,0)</f>
        <v>9314500</v>
      </c>
      <c r="R33" s="23">
        <f>VLOOKUP($B33,Total!$A$4:$V$348,Total!Q$1,0)</f>
        <v>50</v>
      </c>
      <c r="S33" s="23">
        <f>VLOOKUP($B33,Total!$A$4:$V$348,Total!R$1,0)</f>
        <v>2586350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1180</v>
      </c>
      <c r="W33" s="23">
        <f>VLOOKUP($B33,Total!$A$4:$V$348,Total!V$1,0)</f>
        <v>74779627</v>
      </c>
      <c r="X33" s="24">
        <f t="shared" si="0"/>
        <v>74779627</v>
      </c>
      <c r="Y33" s="21">
        <f t="shared" si="1"/>
        <v>0</v>
      </c>
      <c r="Z33" s="21">
        <v>0</v>
      </c>
      <c r="AA33" s="21">
        <v>0</v>
      </c>
      <c r="AE33" s="24">
        <f t="shared" si="2"/>
        <v>74779627</v>
      </c>
      <c r="AF33" s="24">
        <f t="shared" si="3"/>
        <v>0</v>
      </c>
      <c r="AG33" s="24"/>
    </row>
    <row r="34" spans="1:33" s="21" customFormat="1" x14ac:dyDescent="0.2">
      <c r="A34" s="22">
        <v>9216</v>
      </c>
      <c r="B34" s="11">
        <v>9115</v>
      </c>
      <c r="C34" s="1" t="s">
        <v>241</v>
      </c>
      <c r="D34" s="23">
        <f>VLOOKUP($B34,Total!$A$4:$V$348,Total!C$1,0)</f>
        <v>238</v>
      </c>
      <c r="E34" s="23">
        <f>VLOOKUP($B34,Total!$A$4:$V$348,Total!D$1,0)</f>
        <v>17734808</v>
      </c>
      <c r="F34" s="23">
        <f>VLOOKUP($B34,Total!$A$4:$V$348,Total!E$1,0)</f>
        <v>270</v>
      </c>
      <c r="G34" s="23">
        <f>VLOOKUP($B34,Total!$A$4:$V$348,Total!F$1,0)</f>
        <v>13966290</v>
      </c>
      <c r="H34" s="23">
        <f>VLOOKUP($B34,Total!$A$4:$V$348,Total!G$1,0)</f>
        <v>0</v>
      </c>
      <c r="I34" s="23">
        <f>VLOOKUP($B34,Total!$A$4:$V$348,Total!H$1,0)</f>
        <v>0</v>
      </c>
      <c r="J34" s="23">
        <f>VLOOKUP($B34,Total!$A$4:$V$348,Total!I$1,0)</f>
        <v>0</v>
      </c>
      <c r="K34" s="23">
        <f>VLOOKUP($B34,Total!$A$4:$V$348,Total!J$1,0)</f>
        <v>0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27</v>
      </c>
      <c r="Q34" s="23">
        <f>VLOOKUP($B34,Total!$A$4:$V$348,Total!P$1,0)</f>
        <v>2011932</v>
      </c>
      <c r="R34" s="23">
        <f>VLOOKUP($B34,Total!$A$4:$V$348,Total!Q$1,0)</f>
        <v>7</v>
      </c>
      <c r="S34" s="23">
        <f>VLOOKUP($B34,Total!$A$4:$V$348,Total!R$1,0)</f>
        <v>362089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542</v>
      </c>
      <c r="W34" s="23">
        <f>VLOOKUP($B34,Total!$A$4:$V$348,Total!V$1,0)</f>
        <v>34075119</v>
      </c>
      <c r="X34" s="24">
        <f t="shared" si="0"/>
        <v>34075119</v>
      </c>
      <c r="Y34" s="21">
        <f t="shared" si="1"/>
        <v>0</v>
      </c>
      <c r="Z34" s="21">
        <v>0</v>
      </c>
      <c r="AA34" s="21">
        <v>0</v>
      </c>
      <c r="AE34" s="24">
        <f t="shared" si="2"/>
        <v>34075119</v>
      </c>
      <c r="AF34" s="24">
        <f t="shared" si="3"/>
        <v>0</v>
      </c>
      <c r="AG34" s="24"/>
    </row>
    <row r="35" spans="1:33" s="21" customFormat="1" x14ac:dyDescent="0.2">
      <c r="A35" s="22">
        <v>9217</v>
      </c>
      <c r="B35" s="11">
        <v>9110</v>
      </c>
      <c r="C35" s="1" t="s">
        <v>242</v>
      </c>
      <c r="D35" s="23">
        <f>VLOOKUP($B35,Total!$A$4:$V$348,Total!C$1,0)</f>
        <v>0</v>
      </c>
      <c r="E35" s="23">
        <f>VLOOKUP($B35,Total!$A$4:$V$348,Total!D$1,0)</f>
        <v>0</v>
      </c>
      <c r="F35" s="23">
        <f>VLOOKUP($B35,Total!$A$4:$V$348,Total!E$1,0)</f>
        <v>0</v>
      </c>
      <c r="G35" s="23">
        <f>VLOOKUP($B35,Total!$A$4:$V$348,Total!F$1,0)</f>
        <v>0</v>
      </c>
      <c r="H35" s="23">
        <f>VLOOKUP($B35,Total!$A$4:$V$348,Total!G$1,0)</f>
        <v>26</v>
      </c>
      <c r="I35" s="23">
        <f>VLOOKUP($B35,Total!$A$4:$V$348,Total!H$1,0)</f>
        <v>1937416</v>
      </c>
      <c r="J35" s="23">
        <f>VLOOKUP($B35,Total!$A$4:$V$348,Total!I$1,0)</f>
        <v>28</v>
      </c>
      <c r="K35" s="23">
        <f>VLOOKUP($B35,Total!$A$4:$V$348,Total!J$1,0)</f>
        <v>1448356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0</v>
      </c>
      <c r="Q35" s="23">
        <f>VLOOKUP($B35,Total!$A$4:$V$348,Total!P$1,0)</f>
        <v>0</v>
      </c>
      <c r="R35" s="23">
        <f>VLOOKUP($B35,Total!$A$4:$V$348,Total!Q$1,0)</f>
        <v>0</v>
      </c>
      <c r="S35" s="23">
        <f>VLOOKUP($B35,Total!$A$4:$V$348,Total!R$1,0)</f>
        <v>0</v>
      </c>
      <c r="T35" s="23">
        <f>VLOOKUP($B35,Total!$A$4:$V$348,Total!S$1,0)</f>
        <v>0</v>
      </c>
      <c r="U35" s="23">
        <f>VLOOKUP($B35,Total!$A$4:$V$348,Total!T$1,0)</f>
        <v>0</v>
      </c>
      <c r="V35" s="23">
        <f>VLOOKUP($B35,Total!$A$4:$V$348,Total!U$1,0)</f>
        <v>54</v>
      </c>
      <c r="W35" s="23">
        <f>VLOOKUP($B35,Total!$A$4:$V$348,Total!V$1,0)</f>
        <v>3385772</v>
      </c>
      <c r="X35" s="24">
        <f t="shared" si="0"/>
        <v>3385772</v>
      </c>
      <c r="Y35" s="21">
        <f t="shared" si="1"/>
        <v>0</v>
      </c>
      <c r="Z35" s="21">
        <v>0</v>
      </c>
      <c r="AA35" s="21">
        <v>0</v>
      </c>
      <c r="AE35" s="24">
        <f t="shared" si="2"/>
        <v>3385772</v>
      </c>
      <c r="AF35" s="24">
        <f t="shared" si="3"/>
        <v>0</v>
      </c>
      <c r="AG35" s="24"/>
    </row>
    <row r="36" spans="1:33" s="21" customFormat="1" x14ac:dyDescent="0.2">
      <c r="A36" s="22">
        <v>9218</v>
      </c>
      <c r="B36" s="11">
        <v>9104</v>
      </c>
      <c r="C36" s="1" t="s">
        <v>243</v>
      </c>
      <c r="D36" s="23">
        <f>VLOOKUP($B36,Total!$A$4:$V$348,Total!C$1,0)</f>
        <v>73</v>
      </c>
      <c r="E36" s="23">
        <f>VLOOKUP($B36,Total!$A$4:$V$348,Total!D$1,0)</f>
        <v>5439668</v>
      </c>
      <c r="F36" s="23">
        <f>VLOOKUP($B36,Total!$A$4:$V$348,Total!E$1,0)</f>
        <v>81</v>
      </c>
      <c r="G36" s="23">
        <f>VLOOKUP($B36,Total!$A$4:$V$348,Total!F$1,0)</f>
        <v>4189887</v>
      </c>
      <c r="H36" s="23">
        <f>VLOOKUP($B36,Total!$A$4:$V$348,Total!G$1,0)</f>
        <v>64</v>
      </c>
      <c r="I36" s="23">
        <f>VLOOKUP($B36,Total!$A$4:$V$348,Total!H$1,0)</f>
        <v>4769024</v>
      </c>
      <c r="J36" s="23">
        <f>VLOOKUP($B36,Total!$A$4:$V$348,Total!I$1,0)</f>
        <v>31</v>
      </c>
      <c r="K36" s="23">
        <f>VLOOKUP($B36,Total!$A$4:$V$348,Total!J$1,0)</f>
        <v>1603537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30</v>
      </c>
      <c r="Q36" s="23">
        <f>VLOOKUP($B36,Total!$A$4:$V$348,Total!P$1,0)</f>
        <v>2235480</v>
      </c>
      <c r="R36" s="23">
        <f>VLOOKUP($B36,Total!$A$4:$V$348,Total!Q$1,0)</f>
        <v>14</v>
      </c>
      <c r="S36" s="23">
        <f>VLOOKUP($B36,Total!$A$4:$V$348,Total!R$1,0)</f>
        <v>724178</v>
      </c>
      <c r="T36" s="23">
        <f>VLOOKUP($B36,Total!$A$4:$V$348,Total!S$1,0)</f>
        <v>0</v>
      </c>
      <c r="U36" s="23">
        <f>VLOOKUP($B36,Total!$A$4:$V$348,Total!T$1,0)</f>
        <v>0</v>
      </c>
      <c r="V36" s="23">
        <f>VLOOKUP($B36,Total!$A$4:$V$348,Total!U$1,0)</f>
        <v>293</v>
      </c>
      <c r="W36" s="23">
        <f>VLOOKUP($B36,Total!$A$4:$V$348,Total!V$1,0)</f>
        <v>18961774</v>
      </c>
      <c r="X36" s="24">
        <f t="shared" si="0"/>
        <v>18961774</v>
      </c>
      <c r="Y36" s="21">
        <f t="shared" si="1"/>
        <v>0</v>
      </c>
      <c r="Z36" s="21">
        <v>0</v>
      </c>
      <c r="AA36" s="21">
        <v>0</v>
      </c>
      <c r="AE36" s="24">
        <f t="shared" si="2"/>
        <v>18961774</v>
      </c>
      <c r="AF36" s="24">
        <f t="shared" si="3"/>
        <v>0</v>
      </c>
      <c r="AG36" s="24"/>
    </row>
    <row r="37" spans="1:33" s="21" customFormat="1" x14ac:dyDescent="0.2">
      <c r="A37" s="22">
        <v>9219</v>
      </c>
      <c r="B37" s="11">
        <v>9117</v>
      </c>
      <c r="C37" s="1" t="s">
        <v>244</v>
      </c>
      <c r="D37" s="23">
        <f>VLOOKUP($B37,Total!$A$4:$V$348,Total!C$1,0)</f>
        <v>0</v>
      </c>
      <c r="E37" s="23">
        <f>VLOOKUP($B37,Total!$A$4:$V$348,Total!D$1,0)</f>
        <v>0</v>
      </c>
      <c r="F37" s="23">
        <f>VLOOKUP($B37,Total!$A$4:$V$348,Total!E$1,0)</f>
        <v>0</v>
      </c>
      <c r="G37" s="23">
        <f>VLOOKUP($B37,Total!$A$4:$V$348,Total!F$1,0)</f>
        <v>0</v>
      </c>
      <c r="H37" s="23">
        <f>VLOOKUP($B37,Total!$A$4:$V$348,Total!G$1,0)</f>
        <v>88</v>
      </c>
      <c r="I37" s="23">
        <f>VLOOKUP($B37,Total!$A$4:$V$348,Total!H$1,0)</f>
        <v>6557408</v>
      </c>
      <c r="J37" s="23">
        <f>VLOOKUP($B37,Total!$A$4:$V$348,Total!I$1,0)</f>
        <v>61</v>
      </c>
      <c r="K37" s="23">
        <f>VLOOKUP($B37,Total!$A$4:$V$348,Total!J$1,0)</f>
        <v>3155347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149</v>
      </c>
      <c r="W37" s="23">
        <f>VLOOKUP($B37,Total!$A$4:$V$348,Total!V$1,0)</f>
        <v>9712755</v>
      </c>
      <c r="X37" s="24">
        <f t="shared" si="0"/>
        <v>9712755</v>
      </c>
      <c r="Y37" s="21">
        <f t="shared" si="1"/>
        <v>0</v>
      </c>
      <c r="Z37" s="21">
        <v>0</v>
      </c>
      <c r="AA37" s="21">
        <v>0</v>
      </c>
      <c r="AE37" s="24">
        <f t="shared" si="2"/>
        <v>9712755</v>
      </c>
      <c r="AF37" s="24">
        <f t="shared" si="3"/>
        <v>0</v>
      </c>
      <c r="AG37" s="24"/>
    </row>
    <row r="38" spans="1:33" s="21" customFormat="1" x14ac:dyDescent="0.2">
      <c r="A38" s="22">
        <v>9220</v>
      </c>
      <c r="B38" s="11">
        <v>9112</v>
      </c>
      <c r="C38" s="1" t="s">
        <v>245</v>
      </c>
      <c r="D38" s="23">
        <f>VLOOKUP($B38,Total!$A$4:$V$348,Total!C$1,0)</f>
        <v>158</v>
      </c>
      <c r="E38" s="23">
        <f>VLOOKUP($B38,Total!$A$4:$V$348,Total!D$1,0)</f>
        <v>11773528</v>
      </c>
      <c r="F38" s="23">
        <f>VLOOKUP($B38,Total!$A$4:$V$348,Total!E$1,0)</f>
        <v>190</v>
      </c>
      <c r="G38" s="23">
        <f>VLOOKUP($B38,Total!$A$4:$V$348,Total!F$1,0)</f>
        <v>9828130</v>
      </c>
      <c r="H38" s="23">
        <f>VLOOKUP($B38,Total!$A$4:$V$348,Total!G$1,0)</f>
        <v>249</v>
      </c>
      <c r="I38" s="23">
        <f>VLOOKUP($B38,Total!$A$4:$V$348,Total!H$1,0)</f>
        <v>18554484</v>
      </c>
      <c r="J38" s="23">
        <f>VLOOKUP($B38,Total!$A$4:$V$348,Total!I$1,0)</f>
        <v>260</v>
      </c>
      <c r="K38" s="23">
        <f>VLOOKUP($B38,Total!$A$4:$V$348,Total!J$1,0)</f>
        <v>13449020</v>
      </c>
      <c r="L38" s="23">
        <f>VLOOKUP($B38,Total!$A$4:$V$348,Total!K$1,0)</f>
        <v>7</v>
      </c>
      <c r="M38" s="23">
        <f>VLOOKUP($B38,Total!$A$4:$V$348,Total!L$1,0)</f>
        <v>521612</v>
      </c>
      <c r="N38" s="23">
        <f>VLOOKUP($B38,Total!$A$4:$V$348,Total!M$1,0)</f>
        <v>1</v>
      </c>
      <c r="O38" s="23">
        <f>VLOOKUP($B38,Total!$A$4:$V$348,Total!N$1,0)</f>
        <v>51727</v>
      </c>
      <c r="P38" s="23">
        <f>VLOOKUP($B38,Total!$A$4:$V$348,Total!O$1,0)</f>
        <v>136</v>
      </c>
      <c r="Q38" s="23">
        <f>VLOOKUP($B38,Total!$A$4:$V$348,Total!P$1,0)</f>
        <v>10134176</v>
      </c>
      <c r="R38" s="23">
        <f>VLOOKUP($B38,Total!$A$4:$V$348,Total!Q$1,0)</f>
        <v>54</v>
      </c>
      <c r="S38" s="23">
        <f>VLOOKUP($B38,Total!$A$4:$V$348,Total!R$1,0)</f>
        <v>2793258</v>
      </c>
      <c r="T38" s="23">
        <f>VLOOKUP($B38,Total!$A$4:$V$348,Total!S$1,0)</f>
        <v>0</v>
      </c>
      <c r="U38" s="23">
        <f>VLOOKUP($B38,Total!$A$4:$V$348,Total!T$1,0)</f>
        <v>0</v>
      </c>
      <c r="V38" s="23">
        <f>VLOOKUP($B38,Total!$A$4:$V$348,Total!U$1,0)</f>
        <v>1055</v>
      </c>
      <c r="W38" s="23">
        <f>VLOOKUP($B38,Total!$A$4:$V$348,Total!V$1,0)</f>
        <v>67105935</v>
      </c>
      <c r="X38" s="24">
        <f t="shared" si="0"/>
        <v>67105935</v>
      </c>
      <c r="Y38" s="21">
        <f t="shared" si="1"/>
        <v>0</v>
      </c>
      <c r="Z38" s="21">
        <v>0</v>
      </c>
      <c r="AA38" s="21">
        <v>0</v>
      </c>
      <c r="AB38" s="21">
        <v>0</v>
      </c>
      <c r="AC38" s="21">
        <v>0</v>
      </c>
      <c r="AE38" s="24">
        <f t="shared" si="2"/>
        <v>67105935</v>
      </c>
      <c r="AF38" s="24">
        <f t="shared" si="3"/>
        <v>0</v>
      </c>
      <c r="AG38" s="24"/>
    </row>
    <row r="39" spans="1:33" s="21" customFormat="1" x14ac:dyDescent="0.2">
      <c r="A39" s="36">
        <v>9221</v>
      </c>
      <c r="B39" s="11">
        <v>9121</v>
      </c>
      <c r="C39" s="1" t="s">
        <v>246</v>
      </c>
      <c r="D39" s="23">
        <f>VLOOKUP($B39,Total!$A$4:$V$348,Total!C$1,0)</f>
        <v>72</v>
      </c>
      <c r="E39" s="23">
        <f>VLOOKUP($B39,Total!$A$4:$V$348,Total!D$1,0)</f>
        <v>5365152</v>
      </c>
      <c r="F39" s="23">
        <f>VLOOKUP($B39,Total!$A$4:$V$348,Total!E$1,0)</f>
        <v>67</v>
      </c>
      <c r="G39" s="23">
        <f>VLOOKUP($B39,Total!$A$4:$V$348,Total!F$1,0)</f>
        <v>3465709</v>
      </c>
      <c r="H39" s="23">
        <f>VLOOKUP($B39,Total!$A$4:$V$348,Total!G$1,0)</f>
        <v>48</v>
      </c>
      <c r="I39" s="23">
        <f>VLOOKUP($B39,Total!$A$4:$V$348,Total!H$1,0)</f>
        <v>3576768</v>
      </c>
      <c r="J39" s="23">
        <f>VLOOKUP($B39,Total!$A$4:$V$348,Total!I$1,0)</f>
        <v>32</v>
      </c>
      <c r="K39" s="23">
        <f>VLOOKUP($B39,Total!$A$4:$V$348,Total!J$1,0)</f>
        <v>1655264</v>
      </c>
      <c r="L39" s="23">
        <f>VLOOKUP($B39,Total!$A$4:$V$348,Total!K$1,0)</f>
        <v>0</v>
      </c>
      <c r="M39" s="23">
        <f>VLOOKUP($B39,Total!$A$4:$V$348,Total!L$1,0)</f>
        <v>0</v>
      </c>
      <c r="N39" s="23">
        <f>VLOOKUP($B39,Total!$A$4:$V$348,Total!M$1,0)</f>
        <v>0</v>
      </c>
      <c r="O39" s="23">
        <f>VLOOKUP($B39,Total!$A$4:$V$348,Total!N$1,0)</f>
        <v>0</v>
      </c>
      <c r="P39" s="23">
        <f>VLOOKUP($B39,Total!$A$4:$V$348,Total!O$1,0)</f>
        <v>30</v>
      </c>
      <c r="Q39" s="23">
        <f>VLOOKUP($B39,Total!$A$4:$V$348,Total!P$1,0)</f>
        <v>2235480</v>
      </c>
      <c r="R39" s="23">
        <f>VLOOKUP($B39,Total!$A$4:$V$348,Total!Q$1,0)</f>
        <v>9</v>
      </c>
      <c r="S39" s="23">
        <f>VLOOKUP($B39,Total!$A$4:$V$348,Total!R$1,0)</f>
        <v>465543</v>
      </c>
      <c r="T39" s="23">
        <f>VLOOKUP($B39,Total!$A$4:$V$348,Total!S$1,0)</f>
        <v>0</v>
      </c>
      <c r="U39" s="23">
        <f>VLOOKUP($B39,Total!$A$4:$V$348,Total!T$1,0)</f>
        <v>0</v>
      </c>
      <c r="V39" s="23">
        <f>VLOOKUP($B39,Total!$A$4:$V$348,Total!U$1,0)</f>
        <v>258</v>
      </c>
      <c r="W39" s="23">
        <f>VLOOKUP($B39,Total!$A$4:$V$348,Total!V$1,0)</f>
        <v>16763916</v>
      </c>
      <c r="X39" s="24">
        <f t="shared" si="0"/>
        <v>16763916</v>
      </c>
      <c r="Y39" s="21">
        <f t="shared" si="1"/>
        <v>0</v>
      </c>
      <c r="Z39" s="21">
        <v>0</v>
      </c>
      <c r="AA39" s="21">
        <v>0</v>
      </c>
      <c r="AB39" s="21">
        <v>0</v>
      </c>
      <c r="AC39" s="21">
        <v>0</v>
      </c>
      <c r="AE39" s="24">
        <f t="shared" si="2"/>
        <v>16763916</v>
      </c>
      <c r="AF39" s="24">
        <f t="shared" si="3"/>
        <v>0</v>
      </c>
      <c r="AG39" s="24"/>
    </row>
    <row r="40" spans="1:33" s="21" customFormat="1" ht="13.5" customHeight="1" x14ac:dyDescent="0.2">
      <c r="A40" s="197" t="s">
        <v>366</v>
      </c>
      <c r="B40" s="197"/>
      <c r="C40" s="197"/>
      <c r="D40" s="26">
        <f t="shared" ref="D40:W40" si="4">SUM(D8:D39)</f>
        <v>6193</v>
      </c>
      <c r="E40" s="25">
        <f t="shared" si="4"/>
        <v>461477588</v>
      </c>
      <c r="F40" s="25">
        <f t="shared" si="4"/>
        <v>6484</v>
      </c>
      <c r="G40" s="54">
        <f t="shared" si="4"/>
        <v>335397868</v>
      </c>
      <c r="H40" s="25">
        <f t="shared" si="4"/>
        <v>2548</v>
      </c>
      <c r="I40" s="25">
        <f t="shared" si="4"/>
        <v>189866768</v>
      </c>
      <c r="J40" s="25">
        <f t="shared" si="4"/>
        <v>2123</v>
      </c>
      <c r="K40" s="55">
        <f t="shared" si="4"/>
        <v>109816421</v>
      </c>
      <c r="L40" s="26">
        <f t="shared" si="4"/>
        <v>131</v>
      </c>
      <c r="M40" s="26">
        <f t="shared" si="4"/>
        <v>9761596</v>
      </c>
      <c r="N40" s="26">
        <f t="shared" si="4"/>
        <v>6</v>
      </c>
      <c r="O40" s="26">
        <f t="shared" si="4"/>
        <v>310362</v>
      </c>
      <c r="P40" s="25">
        <f t="shared" si="4"/>
        <v>1268</v>
      </c>
      <c r="Q40" s="25">
        <f t="shared" si="4"/>
        <v>94486288</v>
      </c>
      <c r="R40" s="25">
        <f t="shared" si="4"/>
        <v>400</v>
      </c>
      <c r="S40" s="55">
        <f t="shared" si="4"/>
        <v>20690800</v>
      </c>
      <c r="T40" s="26">
        <f t="shared" si="4"/>
        <v>9</v>
      </c>
      <c r="U40" s="54">
        <f t="shared" si="4"/>
        <v>149032</v>
      </c>
      <c r="V40" s="26">
        <f t="shared" si="4"/>
        <v>19162</v>
      </c>
      <c r="W40" s="54">
        <f t="shared" si="4"/>
        <v>1221956723</v>
      </c>
    </row>
    <row r="43" spans="1:33" x14ac:dyDescent="0.2">
      <c r="F43" s="31" t="s">
        <v>367</v>
      </c>
      <c r="G43" s="32">
        <v>72486</v>
      </c>
    </row>
    <row r="44" spans="1:33" x14ac:dyDescent="0.2">
      <c r="F44" s="31" t="s">
        <v>368</v>
      </c>
      <c r="G44" s="32">
        <v>50318</v>
      </c>
    </row>
  </sheetData>
  <mergeCells count="13">
    <mergeCell ref="A40:C40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8.7109375" style="14" customWidth="1"/>
    <col min="2" max="2" width="14.42578125" style="14" customWidth="1"/>
    <col min="3" max="3" width="20.5703125" style="14" customWidth="1"/>
    <col min="4" max="4" width="11.7109375" hidden="1" customWidth="1"/>
    <col min="5" max="5" width="13.28515625" hidden="1" customWidth="1"/>
    <col min="6" max="6" width="16.7109375" hidden="1" customWidth="1"/>
    <col min="7" max="7" width="12.42578125" hidden="1" customWidth="1"/>
    <col min="8" max="8" width="12.140625" hidden="1" customWidth="1"/>
    <col min="9" max="9" width="13.140625" hidden="1" customWidth="1"/>
    <col min="10" max="10" width="11.7109375" hidden="1" customWidth="1"/>
    <col min="11" max="11" width="13" hidden="1" customWidth="1"/>
    <col min="12" max="12" width="11.85546875" hidden="1" customWidth="1"/>
    <col min="13" max="13" width="13.140625" hidden="1" customWidth="1"/>
    <col min="14" max="14" width="12.7109375" hidden="1" customWidth="1"/>
    <col min="15" max="15" width="13.140625" hidden="1" customWidth="1"/>
    <col min="16" max="16" width="11.7109375" hidden="1" customWidth="1"/>
    <col min="17" max="17" width="12.140625" hidden="1" customWidth="1"/>
    <col min="18" max="18" width="12.7109375" hidden="1" customWidth="1"/>
    <col min="19" max="19" width="11.7109375" hidden="1" customWidth="1"/>
    <col min="20" max="20" width="13.140625" hidden="1" customWidth="1"/>
    <col min="21" max="21" width="13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378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4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95.2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22">
        <v>10201</v>
      </c>
      <c r="B8" s="11">
        <v>10301</v>
      </c>
      <c r="C8" s="1" t="s">
        <v>259</v>
      </c>
      <c r="D8" s="23">
        <f>VLOOKUP($B8,Total!$A$4:$V$348,Total!C$1,0)</f>
        <v>717</v>
      </c>
      <c r="E8" s="23">
        <f>VLOOKUP($B8,Total!$A$4:$V$348,Total!D$1,0)</f>
        <v>53427972</v>
      </c>
      <c r="F8" s="23">
        <f>VLOOKUP($B8,Total!$A$4:$V$348,Total!E$1,0)</f>
        <v>999</v>
      </c>
      <c r="G8" s="23">
        <f>VLOOKUP($B8,Total!$A$4:$V$348,Total!F$1,0)</f>
        <v>51675273</v>
      </c>
      <c r="H8" s="23">
        <f>VLOOKUP($B8,Total!$A$4:$V$348,Total!G$1,0)</f>
        <v>353</v>
      </c>
      <c r="I8" s="23">
        <f>VLOOKUP($B8,Total!$A$4:$V$348,Total!H$1,0)</f>
        <v>26304148</v>
      </c>
      <c r="J8" s="23">
        <f>VLOOKUP($B8,Total!$A$4:$V$348,Total!I$1,0)</f>
        <v>379</v>
      </c>
      <c r="K8" s="23">
        <f>VLOOKUP($B8,Total!$A$4:$V$348,Total!J$1,0)</f>
        <v>19604533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51</v>
      </c>
      <c r="Q8" s="23">
        <f>VLOOKUP($B8,Total!$A$4:$V$348,Total!P$1,0)</f>
        <v>3800316</v>
      </c>
      <c r="R8" s="23">
        <f>VLOOKUP($B8,Total!$A$4:$V$348,Total!Q$1,0)</f>
        <v>6</v>
      </c>
      <c r="S8" s="23">
        <f>VLOOKUP($B8,Total!$A$4:$V$348,Total!R$1,0)</f>
        <v>310362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2505</v>
      </c>
      <c r="W8" s="23">
        <f>VLOOKUP($B8,Total!$A$4:$V$348,Total!V$1,0)</f>
        <v>155122604</v>
      </c>
      <c r="X8" s="24">
        <f t="shared" ref="X8:X37" si="0">E8+G8+I8+K8+M8+O8+Q8+S8+U8</f>
        <v>155122604</v>
      </c>
      <c r="Y8" s="21">
        <f t="shared" ref="Y8:Y37" si="1">IF(W8=X8,0,1)</f>
        <v>0</v>
      </c>
      <c r="Z8" s="21">
        <v>0</v>
      </c>
      <c r="AA8" s="21">
        <v>0</v>
      </c>
      <c r="AB8" s="24"/>
      <c r="AC8" s="24">
        <f t="shared" ref="AC8:AC37" si="2">X8+Z8</f>
        <v>155122604</v>
      </c>
      <c r="AD8" s="24">
        <f t="shared" ref="AD8:AD37" si="3">Y8+AA8</f>
        <v>0</v>
      </c>
      <c r="AE8" s="24"/>
      <c r="AG8" s="24"/>
      <c r="AH8" s="24"/>
    </row>
    <row r="9" spans="1:34" s="21" customFormat="1" x14ac:dyDescent="0.2">
      <c r="A9" s="22">
        <v>10202</v>
      </c>
      <c r="B9" s="11">
        <v>10307</v>
      </c>
      <c r="C9" s="1" t="s">
        <v>260</v>
      </c>
      <c r="D9" s="23">
        <f>VLOOKUP($B9,Total!$A$4:$V$348,Total!C$1,0)</f>
        <v>114</v>
      </c>
      <c r="E9" s="23">
        <f>VLOOKUP($B9,Total!$A$4:$V$348,Total!D$1,0)</f>
        <v>8494824</v>
      </c>
      <c r="F9" s="23">
        <f>VLOOKUP($B9,Total!$A$4:$V$348,Total!E$1,0)</f>
        <v>96</v>
      </c>
      <c r="G9" s="23">
        <f>VLOOKUP($B9,Total!$A$4:$V$348,Total!F$1,0)</f>
        <v>4965792</v>
      </c>
      <c r="H9" s="23">
        <f>VLOOKUP($B9,Total!$A$4:$V$348,Total!G$1,0)</f>
        <v>73</v>
      </c>
      <c r="I9" s="23">
        <f>VLOOKUP($B9,Total!$A$4:$V$348,Total!H$1,0)</f>
        <v>5439668</v>
      </c>
      <c r="J9" s="23">
        <f>VLOOKUP($B9,Total!$A$4:$V$348,Total!I$1,0)</f>
        <v>33</v>
      </c>
      <c r="K9" s="23">
        <f>VLOOKUP($B9,Total!$A$4:$V$348,Total!J$1,0)</f>
        <v>1706991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7</v>
      </c>
      <c r="Q9" s="23">
        <f>VLOOKUP($B9,Total!$A$4:$V$348,Total!P$1,0)</f>
        <v>521612</v>
      </c>
      <c r="R9" s="23">
        <f>VLOOKUP($B9,Total!$A$4:$V$348,Total!Q$1,0)</f>
        <v>2</v>
      </c>
      <c r="S9" s="23">
        <f>VLOOKUP($B9,Total!$A$4:$V$348,Total!R$1,0)</f>
        <v>103454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325</v>
      </c>
      <c r="W9" s="23">
        <f>VLOOKUP($B9,Total!$A$4:$V$348,Total!V$1,0)</f>
        <v>21232341</v>
      </c>
      <c r="X9" s="24">
        <f t="shared" si="0"/>
        <v>21232341</v>
      </c>
      <c r="Y9" s="21">
        <f t="shared" si="1"/>
        <v>0</v>
      </c>
      <c r="Z9" s="21">
        <v>0</v>
      </c>
      <c r="AA9" s="21">
        <v>0</v>
      </c>
      <c r="AB9" s="24"/>
      <c r="AC9" s="24">
        <f t="shared" si="2"/>
        <v>21232341</v>
      </c>
      <c r="AD9" s="24">
        <f t="shared" si="3"/>
        <v>0</v>
      </c>
      <c r="AE9" s="24"/>
      <c r="AG9" s="24"/>
      <c r="AH9" s="24"/>
    </row>
    <row r="10" spans="1:34" s="21" customFormat="1" x14ac:dyDescent="0.2">
      <c r="A10" s="22">
        <v>10203</v>
      </c>
      <c r="B10" s="11">
        <v>10302</v>
      </c>
      <c r="C10" s="1" t="s">
        <v>261</v>
      </c>
      <c r="D10" s="23">
        <f>VLOOKUP($B10,Total!$A$4:$V$348,Total!C$1,0)</f>
        <v>105</v>
      </c>
      <c r="E10" s="23">
        <f>VLOOKUP($B10,Total!$A$4:$V$348,Total!D$1,0)</f>
        <v>7824180</v>
      </c>
      <c r="F10" s="23">
        <f>VLOOKUP($B10,Total!$A$4:$V$348,Total!E$1,0)</f>
        <v>87</v>
      </c>
      <c r="G10" s="23">
        <f>VLOOKUP($B10,Total!$A$4:$V$348,Total!F$1,0)</f>
        <v>4500249</v>
      </c>
      <c r="H10" s="23">
        <f>VLOOKUP($B10,Total!$A$4:$V$348,Total!G$1,0)</f>
        <v>33</v>
      </c>
      <c r="I10" s="23">
        <f>VLOOKUP($B10,Total!$A$4:$V$348,Total!H$1,0)</f>
        <v>2459028</v>
      </c>
      <c r="J10" s="23">
        <f>VLOOKUP($B10,Total!$A$4:$V$348,Total!I$1,0)</f>
        <v>22</v>
      </c>
      <c r="K10" s="23">
        <f>VLOOKUP($B10,Total!$A$4:$V$348,Total!J$1,0)</f>
        <v>1137994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19</v>
      </c>
      <c r="Q10" s="23">
        <f>VLOOKUP($B10,Total!$A$4:$V$348,Total!P$1,0)</f>
        <v>1415804</v>
      </c>
      <c r="R10" s="23">
        <f>VLOOKUP($B10,Total!$A$4:$V$348,Total!Q$1,0)</f>
        <v>1</v>
      </c>
      <c r="S10" s="23">
        <f>VLOOKUP($B10,Total!$A$4:$V$348,Total!R$1,0)</f>
        <v>51727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267</v>
      </c>
      <c r="W10" s="23">
        <f>VLOOKUP($B10,Total!$A$4:$V$348,Total!V$1,0)</f>
        <v>17388982</v>
      </c>
      <c r="X10" s="24">
        <f t="shared" si="0"/>
        <v>17388982</v>
      </c>
      <c r="Y10" s="21">
        <f t="shared" si="1"/>
        <v>0</v>
      </c>
      <c r="Z10" s="21">
        <v>0</v>
      </c>
      <c r="AA10" s="21">
        <v>0</v>
      </c>
      <c r="AB10" s="24"/>
      <c r="AC10" s="24">
        <f t="shared" si="2"/>
        <v>17388982</v>
      </c>
      <c r="AD10" s="24">
        <f t="shared" si="3"/>
        <v>0</v>
      </c>
      <c r="AE10" s="24"/>
      <c r="AG10" s="24"/>
      <c r="AH10" s="24"/>
    </row>
    <row r="11" spans="1:34" s="21" customFormat="1" x14ac:dyDescent="0.2">
      <c r="A11" s="22">
        <v>10204</v>
      </c>
      <c r="B11" s="11">
        <v>10304</v>
      </c>
      <c r="C11" s="1" t="s">
        <v>262</v>
      </c>
      <c r="D11" s="23">
        <f>VLOOKUP($B11,Total!$A$4:$V$348,Total!C$1,0)</f>
        <v>130</v>
      </c>
      <c r="E11" s="23">
        <f>VLOOKUP($B11,Total!$A$4:$V$348,Total!D$1,0)</f>
        <v>9687080</v>
      </c>
      <c r="F11" s="23">
        <f>VLOOKUP($B11,Total!$A$4:$V$348,Total!E$1,0)</f>
        <v>164</v>
      </c>
      <c r="G11" s="23">
        <f>VLOOKUP($B11,Total!$A$4:$V$348,Total!F$1,0)</f>
        <v>8483228</v>
      </c>
      <c r="H11" s="23">
        <f>VLOOKUP($B11,Total!$A$4:$V$348,Total!G$1,0)</f>
        <v>87</v>
      </c>
      <c r="I11" s="23">
        <f>VLOOKUP($B11,Total!$A$4:$V$348,Total!H$1,0)</f>
        <v>6482892</v>
      </c>
      <c r="J11" s="23">
        <f>VLOOKUP($B11,Total!$A$4:$V$348,Total!I$1,0)</f>
        <v>33</v>
      </c>
      <c r="K11" s="23">
        <f>VLOOKUP($B11,Total!$A$4:$V$348,Total!J$1,0)</f>
        <v>1706991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15</v>
      </c>
      <c r="Q11" s="23">
        <f>VLOOKUP($B11,Total!$A$4:$V$348,Total!P$1,0)</f>
        <v>1117740</v>
      </c>
      <c r="R11" s="23">
        <f>VLOOKUP($B11,Total!$A$4:$V$348,Total!Q$1,0)</f>
        <v>5</v>
      </c>
      <c r="S11" s="23">
        <f>VLOOKUP($B11,Total!$A$4:$V$348,Total!R$1,0)</f>
        <v>258635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434</v>
      </c>
      <c r="W11" s="23">
        <f>VLOOKUP($B11,Total!$A$4:$V$348,Total!V$1,0)</f>
        <v>27736566</v>
      </c>
      <c r="X11" s="24">
        <f t="shared" si="0"/>
        <v>27736566</v>
      </c>
      <c r="Y11" s="21">
        <f t="shared" si="1"/>
        <v>0</v>
      </c>
      <c r="Z11" s="21">
        <v>0</v>
      </c>
      <c r="AA11" s="21">
        <v>0</v>
      </c>
      <c r="AB11" s="24"/>
      <c r="AC11" s="24">
        <f t="shared" si="2"/>
        <v>27736566</v>
      </c>
      <c r="AD11" s="24">
        <f t="shared" si="3"/>
        <v>0</v>
      </c>
      <c r="AE11" s="24"/>
      <c r="AG11" s="24"/>
      <c r="AH11" s="24"/>
    </row>
    <row r="12" spans="1:34" s="21" customFormat="1" x14ac:dyDescent="0.2">
      <c r="A12" s="22">
        <v>10205</v>
      </c>
      <c r="B12" s="11">
        <v>10305</v>
      </c>
      <c r="C12" s="1" t="s">
        <v>263</v>
      </c>
      <c r="D12" s="23">
        <f>VLOOKUP($B12,Total!$A$4:$V$348,Total!C$1,0)</f>
        <v>112</v>
      </c>
      <c r="E12" s="23">
        <f>VLOOKUP($B12,Total!$A$4:$V$348,Total!D$1,0)</f>
        <v>8345792</v>
      </c>
      <c r="F12" s="23">
        <f>VLOOKUP($B12,Total!$A$4:$V$348,Total!E$1,0)</f>
        <v>135</v>
      </c>
      <c r="G12" s="23">
        <f>VLOOKUP($B12,Total!$A$4:$V$348,Total!F$1,0)</f>
        <v>6983145</v>
      </c>
      <c r="H12" s="23">
        <f>VLOOKUP($B12,Total!$A$4:$V$348,Total!G$1,0)</f>
        <v>67</v>
      </c>
      <c r="I12" s="23">
        <f>VLOOKUP($B12,Total!$A$4:$V$348,Total!H$1,0)</f>
        <v>4992572</v>
      </c>
      <c r="J12" s="23">
        <f>VLOOKUP($B12,Total!$A$4:$V$348,Total!I$1,0)</f>
        <v>61</v>
      </c>
      <c r="K12" s="23">
        <f>VLOOKUP($B12,Total!$A$4:$V$348,Total!J$1,0)</f>
        <v>3155347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0</v>
      </c>
      <c r="Q12" s="23">
        <f>VLOOKUP($B12,Total!$A$4:$V$348,Total!P$1,0)</f>
        <v>0</v>
      </c>
      <c r="R12" s="23">
        <f>VLOOKUP($B12,Total!$A$4:$V$348,Total!Q$1,0)</f>
        <v>0</v>
      </c>
      <c r="S12" s="23">
        <f>VLOOKUP($B12,Total!$A$4:$V$348,Total!R$1,0)</f>
        <v>0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375</v>
      </c>
      <c r="W12" s="23">
        <f>VLOOKUP($B12,Total!$A$4:$V$348,Total!V$1,0)</f>
        <v>23476856</v>
      </c>
      <c r="X12" s="24">
        <f t="shared" si="0"/>
        <v>23476856</v>
      </c>
      <c r="Y12" s="21">
        <f t="shared" si="1"/>
        <v>0</v>
      </c>
      <c r="Z12" s="21">
        <v>0</v>
      </c>
      <c r="AA12" s="21">
        <v>0</v>
      </c>
      <c r="AB12" s="24"/>
      <c r="AC12" s="24">
        <f t="shared" si="2"/>
        <v>23476856</v>
      </c>
      <c r="AD12" s="24">
        <f t="shared" si="3"/>
        <v>0</v>
      </c>
      <c r="AE12" s="24"/>
      <c r="AG12" s="24"/>
      <c r="AH12" s="24"/>
    </row>
    <row r="13" spans="1:34" s="21" customFormat="1" x14ac:dyDescent="0.2">
      <c r="A13" s="22">
        <v>10206</v>
      </c>
      <c r="B13" s="11">
        <v>10303</v>
      </c>
      <c r="C13" s="1" t="s">
        <v>264</v>
      </c>
      <c r="D13" s="23">
        <f>VLOOKUP($B13,Total!$A$4:$V$348,Total!C$1,0)</f>
        <v>112</v>
      </c>
      <c r="E13" s="23">
        <f>VLOOKUP($B13,Total!$A$4:$V$348,Total!D$1,0)</f>
        <v>8345792</v>
      </c>
      <c r="F13" s="23">
        <f>VLOOKUP($B13,Total!$A$4:$V$348,Total!E$1,0)</f>
        <v>150</v>
      </c>
      <c r="G13" s="23">
        <f>VLOOKUP($B13,Total!$A$4:$V$348,Total!F$1,0)</f>
        <v>7759050</v>
      </c>
      <c r="H13" s="23">
        <f>VLOOKUP($B13,Total!$A$4:$V$348,Total!G$1,0)</f>
        <v>83</v>
      </c>
      <c r="I13" s="23">
        <f>VLOOKUP($B13,Total!$A$4:$V$348,Total!H$1,0)</f>
        <v>6184828</v>
      </c>
      <c r="J13" s="23">
        <f>VLOOKUP($B13,Total!$A$4:$V$348,Total!I$1,0)</f>
        <v>83</v>
      </c>
      <c r="K13" s="23">
        <f>VLOOKUP($B13,Total!$A$4:$V$348,Total!J$1,0)</f>
        <v>4293341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29</v>
      </c>
      <c r="Q13" s="23">
        <f>VLOOKUP($B13,Total!$A$4:$V$348,Total!P$1,0)</f>
        <v>2160964</v>
      </c>
      <c r="R13" s="23">
        <f>VLOOKUP($B13,Total!$A$4:$V$348,Total!Q$1,0)</f>
        <v>7</v>
      </c>
      <c r="S13" s="23">
        <f>VLOOKUP($B13,Total!$A$4:$V$348,Total!R$1,0)</f>
        <v>362089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464</v>
      </c>
      <c r="W13" s="23">
        <f>VLOOKUP($B13,Total!$A$4:$V$348,Total!V$1,0)</f>
        <v>29106064</v>
      </c>
      <c r="X13" s="24">
        <f t="shared" si="0"/>
        <v>29106064</v>
      </c>
      <c r="Y13" s="21">
        <f t="shared" si="1"/>
        <v>0</v>
      </c>
      <c r="Z13" s="21">
        <v>0</v>
      </c>
      <c r="AA13" s="21">
        <v>0</v>
      </c>
      <c r="AB13" s="24"/>
      <c r="AC13" s="24">
        <f t="shared" si="2"/>
        <v>29106064</v>
      </c>
      <c r="AD13" s="24">
        <f t="shared" si="3"/>
        <v>0</v>
      </c>
      <c r="AE13" s="24"/>
      <c r="AG13" s="24"/>
      <c r="AH13" s="24"/>
    </row>
    <row r="14" spans="1:34" s="21" customFormat="1" x14ac:dyDescent="0.2">
      <c r="A14" s="22">
        <v>10207</v>
      </c>
      <c r="B14" s="11">
        <v>10306</v>
      </c>
      <c r="C14" s="1" t="s">
        <v>265</v>
      </c>
      <c r="D14" s="23">
        <f>VLOOKUP($B14,Total!$A$4:$V$348,Total!C$1,0)</f>
        <v>70</v>
      </c>
      <c r="E14" s="23">
        <f>VLOOKUP($B14,Total!$A$4:$V$348,Total!D$1,0)</f>
        <v>5216120</v>
      </c>
      <c r="F14" s="23">
        <f>VLOOKUP($B14,Total!$A$4:$V$348,Total!E$1,0)</f>
        <v>76</v>
      </c>
      <c r="G14" s="23">
        <f>VLOOKUP($B14,Total!$A$4:$V$348,Total!F$1,0)</f>
        <v>3931252</v>
      </c>
      <c r="H14" s="23">
        <f>VLOOKUP($B14,Total!$A$4:$V$348,Total!G$1,0)</f>
        <v>85</v>
      </c>
      <c r="I14" s="23">
        <f>VLOOKUP($B14,Total!$A$4:$V$348,Total!H$1,0)</f>
        <v>6333860</v>
      </c>
      <c r="J14" s="23">
        <f>VLOOKUP($B14,Total!$A$4:$V$348,Total!I$1,0)</f>
        <v>68</v>
      </c>
      <c r="K14" s="23">
        <f>VLOOKUP($B14,Total!$A$4:$V$348,Total!J$1,0)</f>
        <v>3517436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7</v>
      </c>
      <c r="Q14" s="23">
        <f>VLOOKUP($B14,Total!$A$4:$V$348,Total!P$1,0)</f>
        <v>521612</v>
      </c>
      <c r="R14" s="23">
        <f>VLOOKUP($B14,Total!$A$4:$V$348,Total!Q$1,0)</f>
        <v>2</v>
      </c>
      <c r="S14" s="23">
        <f>VLOOKUP($B14,Total!$A$4:$V$348,Total!R$1,0)</f>
        <v>103454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308</v>
      </c>
      <c r="W14" s="23">
        <f>VLOOKUP($B14,Total!$A$4:$V$348,Total!V$1,0)</f>
        <v>19623734</v>
      </c>
      <c r="X14" s="24">
        <f t="shared" si="0"/>
        <v>19623734</v>
      </c>
      <c r="Y14" s="21">
        <f t="shared" si="1"/>
        <v>0</v>
      </c>
      <c r="Z14" s="21">
        <v>0</v>
      </c>
      <c r="AA14" s="21">
        <v>0</v>
      </c>
      <c r="AB14" s="24"/>
      <c r="AC14" s="24">
        <f t="shared" si="2"/>
        <v>19623734</v>
      </c>
      <c r="AD14" s="24">
        <f t="shared" si="3"/>
        <v>0</v>
      </c>
      <c r="AE14" s="24"/>
      <c r="AG14" s="24"/>
      <c r="AH14" s="24"/>
    </row>
    <row r="15" spans="1:34" s="21" customFormat="1" x14ac:dyDescent="0.2">
      <c r="A15" s="22">
        <v>10301</v>
      </c>
      <c r="B15" s="11">
        <v>10101</v>
      </c>
      <c r="C15" s="1" t="s">
        <v>266</v>
      </c>
      <c r="D15" s="23">
        <f>VLOOKUP($B15,Total!$A$4:$V$348,Total!C$1,0)</f>
        <v>1916</v>
      </c>
      <c r="E15" s="23">
        <f>VLOOKUP($B15,Total!$A$4:$V$348,Total!D$1,0)</f>
        <v>142772656</v>
      </c>
      <c r="F15" s="23">
        <f>VLOOKUP($B15,Total!$A$4:$V$348,Total!E$1,0)</f>
        <v>1992</v>
      </c>
      <c r="G15" s="23">
        <f>VLOOKUP($B15,Total!$A$4:$V$348,Total!F$1,0)</f>
        <v>103040184</v>
      </c>
      <c r="H15" s="23">
        <f>VLOOKUP($B15,Total!$A$4:$V$348,Total!G$1,0)</f>
        <v>469</v>
      </c>
      <c r="I15" s="23">
        <f>VLOOKUP($B15,Total!$A$4:$V$348,Total!H$1,0)</f>
        <v>34948004</v>
      </c>
      <c r="J15" s="23">
        <f>VLOOKUP($B15,Total!$A$4:$V$348,Total!I$1,0)</f>
        <v>457</v>
      </c>
      <c r="K15" s="23">
        <f>VLOOKUP($B15,Total!$A$4:$V$348,Total!J$1,0)</f>
        <v>23639239</v>
      </c>
      <c r="L15" s="23">
        <f>VLOOKUP($B15,Total!$A$4:$V$348,Total!K$1,0)</f>
        <v>16</v>
      </c>
      <c r="M15" s="23">
        <f>VLOOKUP($B15,Total!$A$4:$V$348,Total!L$1,0)</f>
        <v>1192256</v>
      </c>
      <c r="N15" s="23">
        <f>VLOOKUP($B15,Total!$A$4:$V$348,Total!M$1,0)</f>
        <v>1</v>
      </c>
      <c r="O15" s="23">
        <f>VLOOKUP($B15,Total!$A$4:$V$348,Total!N$1,0)</f>
        <v>51727</v>
      </c>
      <c r="P15" s="23">
        <f>VLOOKUP($B15,Total!$A$4:$V$348,Total!O$1,0)</f>
        <v>410</v>
      </c>
      <c r="Q15" s="23">
        <f>VLOOKUP($B15,Total!$A$4:$V$348,Total!P$1,0)</f>
        <v>30551560</v>
      </c>
      <c r="R15" s="23">
        <f>VLOOKUP($B15,Total!$A$4:$V$348,Total!Q$1,0)</f>
        <v>76</v>
      </c>
      <c r="S15" s="23">
        <f>VLOOKUP($B15,Total!$A$4:$V$348,Total!R$1,0)</f>
        <v>3931252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5337</v>
      </c>
      <c r="W15" s="23">
        <f>VLOOKUP($B15,Total!$A$4:$V$348,Total!V$1,0)</f>
        <v>340126878</v>
      </c>
      <c r="X15" s="24">
        <f t="shared" si="0"/>
        <v>340126878</v>
      </c>
      <c r="Y15" s="21">
        <f t="shared" si="1"/>
        <v>0</v>
      </c>
      <c r="Z15" s="21">
        <v>0</v>
      </c>
      <c r="AA15" s="21">
        <v>0</v>
      </c>
      <c r="AB15" s="24"/>
      <c r="AC15" s="24">
        <f t="shared" si="2"/>
        <v>340126878</v>
      </c>
      <c r="AD15" s="24">
        <f t="shared" si="3"/>
        <v>0</v>
      </c>
      <c r="AE15" s="24"/>
      <c r="AG15" s="24"/>
      <c r="AH15" s="24"/>
    </row>
    <row r="16" spans="1:34" s="21" customFormat="1" x14ac:dyDescent="0.2">
      <c r="A16" s="22">
        <v>10302</v>
      </c>
      <c r="B16" s="11">
        <v>10103</v>
      </c>
      <c r="C16" s="1" t="s">
        <v>267</v>
      </c>
      <c r="D16" s="23">
        <f>VLOOKUP($B16,Total!$A$4:$V$348,Total!C$1,0)</f>
        <v>42</v>
      </c>
      <c r="E16" s="23">
        <f>VLOOKUP($B16,Total!$A$4:$V$348,Total!D$1,0)</f>
        <v>3129672</v>
      </c>
      <c r="F16" s="23">
        <f>VLOOKUP($B16,Total!$A$4:$V$348,Total!E$1,0)</f>
        <v>92</v>
      </c>
      <c r="G16" s="23">
        <f>VLOOKUP($B16,Total!$A$4:$V$348,Total!F$1,0)</f>
        <v>4758884</v>
      </c>
      <c r="H16" s="23">
        <f>VLOOKUP($B16,Total!$A$4:$V$348,Total!G$1,0)</f>
        <v>24</v>
      </c>
      <c r="I16" s="23">
        <f>VLOOKUP($B16,Total!$A$4:$V$348,Total!H$1,0)</f>
        <v>1788384</v>
      </c>
      <c r="J16" s="23">
        <f>VLOOKUP($B16,Total!$A$4:$V$348,Total!I$1,0)</f>
        <v>16</v>
      </c>
      <c r="K16" s="23">
        <f>VLOOKUP($B16,Total!$A$4:$V$348,Total!J$1,0)</f>
        <v>827632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10</v>
      </c>
      <c r="Q16" s="23">
        <f>VLOOKUP($B16,Total!$A$4:$V$348,Total!P$1,0)</f>
        <v>745160</v>
      </c>
      <c r="R16" s="23">
        <f>VLOOKUP($B16,Total!$A$4:$V$348,Total!Q$1,0)</f>
        <v>1</v>
      </c>
      <c r="S16" s="23">
        <f>VLOOKUP($B16,Total!$A$4:$V$348,Total!R$1,0)</f>
        <v>51727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185</v>
      </c>
      <c r="W16" s="23">
        <f>VLOOKUP($B16,Total!$A$4:$V$348,Total!V$1,0)</f>
        <v>11301459</v>
      </c>
      <c r="X16" s="24">
        <f t="shared" si="0"/>
        <v>11301459</v>
      </c>
      <c r="Y16" s="21">
        <f t="shared" si="1"/>
        <v>0</v>
      </c>
      <c r="Z16" s="21">
        <v>0</v>
      </c>
      <c r="AA16" s="21">
        <v>0</v>
      </c>
      <c r="AB16" s="24"/>
      <c r="AC16" s="24">
        <f t="shared" si="2"/>
        <v>11301459</v>
      </c>
      <c r="AD16" s="24">
        <f t="shared" si="3"/>
        <v>0</v>
      </c>
      <c r="AE16" s="24"/>
      <c r="AG16" s="24"/>
      <c r="AH16" s="24"/>
    </row>
    <row r="17" spans="1:34" s="21" customFormat="1" x14ac:dyDescent="0.2">
      <c r="A17" s="22">
        <v>10303</v>
      </c>
      <c r="B17" s="11">
        <v>10109</v>
      </c>
      <c r="C17" s="1" t="s">
        <v>268</v>
      </c>
      <c r="D17" s="23">
        <f>VLOOKUP($B17,Total!$A$4:$V$348,Total!C$1,0)</f>
        <v>219</v>
      </c>
      <c r="E17" s="23">
        <f>VLOOKUP($B17,Total!$A$4:$V$348,Total!D$1,0)</f>
        <v>16319004</v>
      </c>
      <c r="F17" s="23">
        <f>VLOOKUP($B17,Total!$A$4:$V$348,Total!E$1,0)</f>
        <v>334</v>
      </c>
      <c r="G17" s="23">
        <f>VLOOKUP($B17,Total!$A$4:$V$348,Total!F$1,0)</f>
        <v>17276818</v>
      </c>
      <c r="H17" s="23">
        <f>VLOOKUP($B17,Total!$A$4:$V$348,Total!G$1,0)</f>
        <v>75</v>
      </c>
      <c r="I17" s="23">
        <f>VLOOKUP($B17,Total!$A$4:$V$348,Total!H$1,0)</f>
        <v>5588700</v>
      </c>
      <c r="J17" s="23">
        <f>VLOOKUP($B17,Total!$A$4:$V$348,Total!I$1,0)</f>
        <v>92</v>
      </c>
      <c r="K17" s="23">
        <f>VLOOKUP($B17,Total!$A$4:$V$348,Total!J$1,0)</f>
        <v>4758884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0</v>
      </c>
      <c r="Q17" s="23">
        <f>VLOOKUP($B17,Total!$A$4:$V$348,Total!P$1,0)</f>
        <v>0</v>
      </c>
      <c r="R17" s="23">
        <f>VLOOKUP($B17,Total!$A$4:$V$348,Total!Q$1,0)</f>
        <v>0</v>
      </c>
      <c r="S17" s="23">
        <f>VLOOKUP($B17,Total!$A$4:$V$348,Total!R$1,0)</f>
        <v>0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720</v>
      </c>
      <c r="W17" s="23">
        <f>VLOOKUP($B17,Total!$A$4:$V$348,Total!V$1,0)</f>
        <v>43943406</v>
      </c>
      <c r="X17" s="24">
        <f t="shared" si="0"/>
        <v>43943406</v>
      </c>
      <c r="Y17" s="21">
        <f t="shared" si="1"/>
        <v>0</v>
      </c>
      <c r="Z17" s="21">
        <v>0</v>
      </c>
      <c r="AA17" s="21">
        <v>0</v>
      </c>
      <c r="AB17" s="24"/>
      <c r="AC17" s="24">
        <f t="shared" si="2"/>
        <v>43943406</v>
      </c>
      <c r="AD17" s="24">
        <f t="shared" si="3"/>
        <v>0</v>
      </c>
      <c r="AE17" s="24"/>
      <c r="AG17" s="24"/>
      <c r="AH17" s="24"/>
    </row>
    <row r="18" spans="1:34" s="21" customFormat="1" x14ac:dyDescent="0.2">
      <c r="A18" s="22">
        <v>10304</v>
      </c>
      <c r="B18" s="11">
        <v>10104</v>
      </c>
      <c r="C18" s="1" t="s">
        <v>269</v>
      </c>
      <c r="D18" s="23">
        <f>VLOOKUP($B18,Total!$A$4:$V$348,Total!C$1,0)</f>
        <v>145</v>
      </c>
      <c r="E18" s="23">
        <f>VLOOKUP($B18,Total!$A$4:$V$348,Total!D$1,0)</f>
        <v>10804820</v>
      </c>
      <c r="F18" s="23">
        <f>VLOOKUP($B18,Total!$A$4:$V$348,Total!E$1,0)</f>
        <v>116</v>
      </c>
      <c r="G18" s="23">
        <f>VLOOKUP($B18,Total!$A$4:$V$348,Total!F$1,0)</f>
        <v>6000332</v>
      </c>
      <c r="H18" s="23">
        <f>VLOOKUP($B18,Total!$A$4:$V$348,Total!G$1,0)</f>
        <v>38</v>
      </c>
      <c r="I18" s="23">
        <f>VLOOKUP($B18,Total!$A$4:$V$348,Total!H$1,0)</f>
        <v>2831608</v>
      </c>
      <c r="J18" s="23">
        <f>VLOOKUP($B18,Total!$A$4:$V$348,Total!I$1,0)</f>
        <v>17</v>
      </c>
      <c r="K18" s="23">
        <f>VLOOKUP($B18,Total!$A$4:$V$348,Total!J$1,0)</f>
        <v>879359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6</v>
      </c>
      <c r="Q18" s="23">
        <f>VLOOKUP($B18,Total!$A$4:$V$348,Total!P$1,0)</f>
        <v>447096</v>
      </c>
      <c r="R18" s="23">
        <f>VLOOKUP($B18,Total!$A$4:$V$348,Total!Q$1,0)</f>
        <v>2</v>
      </c>
      <c r="S18" s="23">
        <f>VLOOKUP($B18,Total!$A$4:$V$348,Total!R$1,0)</f>
        <v>103454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324</v>
      </c>
      <c r="W18" s="23">
        <f>VLOOKUP($B18,Total!$A$4:$V$348,Total!V$1,0)</f>
        <v>21066669</v>
      </c>
      <c r="X18" s="24">
        <f t="shared" si="0"/>
        <v>21066669</v>
      </c>
      <c r="Y18" s="21">
        <f t="shared" si="1"/>
        <v>0</v>
      </c>
      <c r="Z18" s="21">
        <v>0</v>
      </c>
      <c r="AA18" s="21">
        <v>0</v>
      </c>
      <c r="AB18" s="24"/>
      <c r="AC18" s="24">
        <f t="shared" si="2"/>
        <v>21066669</v>
      </c>
      <c r="AD18" s="24">
        <f t="shared" si="3"/>
        <v>0</v>
      </c>
      <c r="AE18" s="24"/>
      <c r="AG18" s="24"/>
      <c r="AH18" s="24"/>
    </row>
    <row r="19" spans="1:34" s="21" customFormat="1" x14ac:dyDescent="0.2">
      <c r="A19" s="22">
        <v>10305</v>
      </c>
      <c r="B19" s="11">
        <v>10105</v>
      </c>
      <c r="C19" s="1" t="s">
        <v>270</v>
      </c>
      <c r="D19" s="23">
        <f>VLOOKUP($B19,Total!$A$4:$V$348,Total!C$1,0)</f>
        <v>195</v>
      </c>
      <c r="E19" s="23">
        <f>VLOOKUP($B19,Total!$A$4:$V$348,Total!D$1,0)</f>
        <v>14530620</v>
      </c>
      <c r="F19" s="23">
        <f>VLOOKUP($B19,Total!$A$4:$V$348,Total!E$1,0)</f>
        <v>242</v>
      </c>
      <c r="G19" s="23">
        <f>VLOOKUP($B19,Total!$A$4:$V$348,Total!F$1,0)</f>
        <v>12517934</v>
      </c>
      <c r="H19" s="23">
        <f>VLOOKUP($B19,Total!$A$4:$V$348,Total!G$1,0)</f>
        <v>47</v>
      </c>
      <c r="I19" s="23">
        <f>VLOOKUP($B19,Total!$A$4:$V$348,Total!H$1,0)</f>
        <v>3502252</v>
      </c>
      <c r="J19" s="23">
        <f>VLOOKUP($B19,Total!$A$4:$V$348,Total!I$1,0)</f>
        <v>43</v>
      </c>
      <c r="K19" s="23">
        <f>VLOOKUP($B19,Total!$A$4:$V$348,Total!J$1,0)</f>
        <v>2224261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52</v>
      </c>
      <c r="Q19" s="23">
        <f>VLOOKUP($B19,Total!$A$4:$V$348,Total!P$1,0)</f>
        <v>3874832</v>
      </c>
      <c r="R19" s="23">
        <f>VLOOKUP($B19,Total!$A$4:$V$348,Total!Q$1,0)</f>
        <v>1</v>
      </c>
      <c r="S19" s="23">
        <f>VLOOKUP($B19,Total!$A$4:$V$348,Total!R$1,0)</f>
        <v>51727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580</v>
      </c>
      <c r="W19" s="23">
        <f>VLOOKUP($B19,Total!$A$4:$V$348,Total!V$1,0)</f>
        <v>36701626</v>
      </c>
      <c r="X19" s="24">
        <f t="shared" si="0"/>
        <v>36701626</v>
      </c>
      <c r="Y19" s="21">
        <f t="shared" si="1"/>
        <v>0</v>
      </c>
      <c r="Z19" s="21">
        <v>0</v>
      </c>
      <c r="AA19" s="21">
        <v>0</v>
      </c>
      <c r="AB19" s="24"/>
      <c r="AC19" s="24">
        <f t="shared" si="2"/>
        <v>36701626</v>
      </c>
      <c r="AD19" s="24">
        <f t="shared" si="3"/>
        <v>0</v>
      </c>
      <c r="AE19" s="24"/>
      <c r="AG19" s="24"/>
      <c r="AH19" s="24"/>
    </row>
    <row r="20" spans="1:34" s="21" customFormat="1" x14ac:dyDescent="0.2">
      <c r="A20" s="22">
        <v>10306</v>
      </c>
      <c r="B20" s="11">
        <v>10107</v>
      </c>
      <c r="C20" s="1" t="s">
        <v>271</v>
      </c>
      <c r="D20" s="23">
        <f>VLOOKUP($B20,Total!$A$4:$V$348,Total!C$1,0)</f>
        <v>156</v>
      </c>
      <c r="E20" s="23">
        <f>VLOOKUP($B20,Total!$A$4:$V$348,Total!D$1,0)</f>
        <v>11624496</v>
      </c>
      <c r="F20" s="23">
        <f>VLOOKUP($B20,Total!$A$4:$V$348,Total!E$1,0)</f>
        <v>173</v>
      </c>
      <c r="G20" s="23">
        <f>VLOOKUP($B20,Total!$A$4:$V$348,Total!F$1,0)</f>
        <v>8948771</v>
      </c>
      <c r="H20" s="23">
        <f>VLOOKUP($B20,Total!$A$4:$V$348,Total!G$1,0)</f>
        <v>47</v>
      </c>
      <c r="I20" s="23">
        <f>VLOOKUP($B20,Total!$A$4:$V$348,Total!H$1,0)</f>
        <v>3502252</v>
      </c>
      <c r="J20" s="23">
        <f>VLOOKUP($B20,Total!$A$4:$V$348,Total!I$1,0)</f>
        <v>62</v>
      </c>
      <c r="K20" s="23">
        <f>VLOOKUP($B20,Total!$A$4:$V$348,Total!J$1,0)</f>
        <v>3207074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13</v>
      </c>
      <c r="Q20" s="23">
        <f>VLOOKUP($B20,Total!$A$4:$V$348,Total!P$1,0)</f>
        <v>968708</v>
      </c>
      <c r="R20" s="23">
        <f>VLOOKUP($B20,Total!$A$4:$V$348,Total!Q$1,0)</f>
        <v>2</v>
      </c>
      <c r="S20" s="23">
        <f>VLOOKUP($B20,Total!$A$4:$V$348,Total!R$1,0)</f>
        <v>103454</v>
      </c>
      <c r="T20" s="23">
        <f>VLOOKUP($B20,Total!$A$4:$V$348,Total!S$1,0)</f>
        <v>0</v>
      </c>
      <c r="U20" s="23">
        <f>VLOOKUP($B20,Total!$A$4:$V$348,Total!T$1,0)</f>
        <v>0</v>
      </c>
      <c r="V20" s="23">
        <f>VLOOKUP($B20,Total!$A$4:$V$348,Total!U$1,0)</f>
        <v>453</v>
      </c>
      <c r="W20" s="23">
        <f>VLOOKUP($B20,Total!$A$4:$V$348,Total!V$1,0)</f>
        <v>28354755</v>
      </c>
      <c r="X20" s="24">
        <f t="shared" si="0"/>
        <v>28354755</v>
      </c>
      <c r="Y20" s="21">
        <f t="shared" si="1"/>
        <v>0</v>
      </c>
      <c r="Z20" s="21">
        <v>0</v>
      </c>
      <c r="AA20" s="21">
        <v>0</v>
      </c>
      <c r="AB20" s="24"/>
      <c r="AC20" s="24">
        <f t="shared" si="2"/>
        <v>28354755</v>
      </c>
      <c r="AD20" s="24">
        <f t="shared" si="3"/>
        <v>0</v>
      </c>
      <c r="AE20" s="24"/>
      <c r="AG20" s="24"/>
      <c r="AH20" s="24"/>
    </row>
    <row r="21" spans="1:34" s="21" customFormat="1" x14ac:dyDescent="0.2">
      <c r="A21" s="22">
        <v>10307</v>
      </c>
      <c r="B21" s="11">
        <v>10108</v>
      </c>
      <c r="C21" s="1" t="s">
        <v>272</v>
      </c>
      <c r="D21" s="23">
        <f>VLOOKUP($B21,Total!$A$4:$V$348,Total!C$1,0)</f>
        <v>175</v>
      </c>
      <c r="E21" s="23">
        <f>VLOOKUP($B21,Total!$A$4:$V$348,Total!D$1,0)</f>
        <v>13040300</v>
      </c>
      <c r="F21" s="23">
        <f>VLOOKUP($B21,Total!$A$4:$V$348,Total!E$1,0)</f>
        <v>165</v>
      </c>
      <c r="G21" s="23">
        <f>VLOOKUP($B21,Total!$A$4:$V$348,Total!F$1,0)</f>
        <v>8534955</v>
      </c>
      <c r="H21" s="23">
        <f>VLOOKUP($B21,Total!$A$4:$V$348,Total!G$1,0)</f>
        <v>53</v>
      </c>
      <c r="I21" s="23">
        <f>VLOOKUP($B21,Total!$A$4:$V$348,Total!H$1,0)</f>
        <v>3949348</v>
      </c>
      <c r="J21" s="23">
        <f>VLOOKUP($B21,Total!$A$4:$V$348,Total!I$1,0)</f>
        <v>45</v>
      </c>
      <c r="K21" s="23">
        <f>VLOOKUP($B21,Total!$A$4:$V$348,Total!J$1,0)</f>
        <v>2327715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9</v>
      </c>
      <c r="Q21" s="23">
        <f>VLOOKUP($B21,Total!$A$4:$V$348,Total!P$1,0)</f>
        <v>670644</v>
      </c>
      <c r="R21" s="23">
        <f>VLOOKUP($B21,Total!$A$4:$V$348,Total!Q$1,0)</f>
        <v>4</v>
      </c>
      <c r="S21" s="23">
        <f>VLOOKUP($B21,Total!$A$4:$V$348,Total!R$1,0)</f>
        <v>206908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451</v>
      </c>
      <c r="W21" s="23">
        <f>VLOOKUP($B21,Total!$A$4:$V$348,Total!V$1,0)</f>
        <v>28729870</v>
      </c>
      <c r="X21" s="24">
        <f t="shared" si="0"/>
        <v>28729870</v>
      </c>
      <c r="Y21" s="21">
        <f t="shared" si="1"/>
        <v>0</v>
      </c>
      <c r="Z21" s="21">
        <v>0</v>
      </c>
      <c r="AA21" s="21">
        <v>0</v>
      </c>
      <c r="AB21" s="24"/>
      <c r="AC21" s="24">
        <f t="shared" si="2"/>
        <v>28729870</v>
      </c>
      <c r="AD21" s="24">
        <f t="shared" si="3"/>
        <v>0</v>
      </c>
      <c r="AE21" s="24"/>
      <c r="AG21" s="24"/>
      <c r="AH21" s="24"/>
    </row>
    <row r="22" spans="1:34" s="21" customFormat="1" x14ac:dyDescent="0.2">
      <c r="A22" s="22">
        <v>10308</v>
      </c>
      <c r="B22" s="11">
        <v>10106</v>
      </c>
      <c r="C22" s="1" t="s">
        <v>273</v>
      </c>
      <c r="D22" s="23">
        <f>VLOOKUP($B22,Total!$A$4:$V$348,Total!C$1,0)</f>
        <v>123</v>
      </c>
      <c r="E22" s="23">
        <f>VLOOKUP($B22,Total!$A$4:$V$348,Total!D$1,0)</f>
        <v>9165468</v>
      </c>
      <c r="F22" s="23">
        <f>VLOOKUP($B22,Total!$A$4:$V$348,Total!E$1,0)</f>
        <v>202</v>
      </c>
      <c r="G22" s="23">
        <f>VLOOKUP($B22,Total!$A$4:$V$348,Total!F$1,0)</f>
        <v>10448854</v>
      </c>
      <c r="H22" s="23">
        <f>VLOOKUP($B22,Total!$A$4:$V$348,Total!G$1,0)</f>
        <v>97</v>
      </c>
      <c r="I22" s="23">
        <f>VLOOKUP($B22,Total!$A$4:$V$348,Total!H$1,0)</f>
        <v>7228052</v>
      </c>
      <c r="J22" s="23">
        <f>VLOOKUP($B22,Total!$A$4:$V$348,Total!I$1,0)</f>
        <v>48</v>
      </c>
      <c r="K22" s="23">
        <f>VLOOKUP($B22,Total!$A$4:$V$348,Total!J$1,0)</f>
        <v>2482896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23</v>
      </c>
      <c r="Q22" s="23">
        <f>VLOOKUP($B22,Total!$A$4:$V$348,Total!P$1,0)</f>
        <v>1713868</v>
      </c>
      <c r="R22" s="23">
        <f>VLOOKUP($B22,Total!$A$4:$V$348,Total!Q$1,0)</f>
        <v>7</v>
      </c>
      <c r="S22" s="23">
        <f>VLOOKUP($B22,Total!$A$4:$V$348,Total!R$1,0)</f>
        <v>362089</v>
      </c>
      <c r="T22" s="23">
        <f>VLOOKUP($B22,Total!$A$4:$V$348,Total!S$1,0)</f>
        <v>1</v>
      </c>
      <c r="U22" s="23">
        <f>VLOOKUP($B22,Total!$A$4:$V$348,Total!T$1,0)</f>
        <v>0</v>
      </c>
      <c r="V22" s="23">
        <f>VLOOKUP($B22,Total!$A$4:$V$348,Total!U$1,0)</f>
        <v>501</v>
      </c>
      <c r="W22" s="23">
        <f>VLOOKUP($B22,Total!$A$4:$V$348,Total!V$1,0)</f>
        <v>31401227</v>
      </c>
      <c r="X22" s="24">
        <f t="shared" si="0"/>
        <v>31401227</v>
      </c>
      <c r="Y22" s="21">
        <f t="shared" si="1"/>
        <v>0</v>
      </c>
      <c r="Z22" s="21">
        <v>0</v>
      </c>
      <c r="AA22" s="21">
        <v>0</v>
      </c>
      <c r="AB22" s="24"/>
      <c r="AC22" s="24">
        <f t="shared" si="2"/>
        <v>31401227</v>
      </c>
      <c r="AD22" s="24">
        <f t="shared" si="3"/>
        <v>0</v>
      </c>
      <c r="AE22" s="24"/>
      <c r="AG22" s="24"/>
      <c r="AH22" s="24"/>
    </row>
    <row r="23" spans="1:34" s="21" customFormat="1" x14ac:dyDescent="0.2">
      <c r="A23" s="22">
        <v>10309</v>
      </c>
      <c r="B23" s="11">
        <v>10102</v>
      </c>
      <c r="C23" s="1" t="s">
        <v>274</v>
      </c>
      <c r="D23" s="23">
        <f>VLOOKUP($B23,Total!$A$4:$V$348,Total!C$1,0)</f>
        <v>361</v>
      </c>
      <c r="E23" s="23">
        <f>VLOOKUP($B23,Total!$A$4:$V$348,Total!D$1,0)</f>
        <v>26900276</v>
      </c>
      <c r="F23" s="23">
        <f>VLOOKUP($B23,Total!$A$4:$V$348,Total!E$1,0)</f>
        <v>460</v>
      </c>
      <c r="G23" s="23">
        <f>VLOOKUP($B23,Total!$A$4:$V$348,Total!F$1,0)</f>
        <v>23794420</v>
      </c>
      <c r="H23" s="23">
        <f>VLOOKUP($B23,Total!$A$4:$V$348,Total!G$1,0)</f>
        <v>202</v>
      </c>
      <c r="I23" s="23">
        <f>VLOOKUP($B23,Total!$A$4:$V$348,Total!H$1,0)</f>
        <v>15052232</v>
      </c>
      <c r="J23" s="23">
        <f>VLOOKUP($B23,Total!$A$4:$V$348,Total!I$1,0)</f>
        <v>96</v>
      </c>
      <c r="K23" s="23">
        <f>VLOOKUP($B23,Total!$A$4:$V$348,Total!J$1,0)</f>
        <v>4965792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33</v>
      </c>
      <c r="Q23" s="23">
        <f>VLOOKUP($B23,Total!$A$4:$V$348,Total!P$1,0)</f>
        <v>2459028</v>
      </c>
      <c r="R23" s="23">
        <f>VLOOKUP($B23,Total!$A$4:$V$348,Total!Q$1,0)</f>
        <v>1</v>
      </c>
      <c r="S23" s="23">
        <f>VLOOKUP($B23,Total!$A$4:$V$348,Total!R$1,0)</f>
        <v>51727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1153</v>
      </c>
      <c r="W23" s="23">
        <f>VLOOKUP($B23,Total!$A$4:$V$348,Total!V$1,0)</f>
        <v>73223475</v>
      </c>
      <c r="X23" s="24">
        <f t="shared" si="0"/>
        <v>73223475</v>
      </c>
      <c r="Y23" s="21">
        <f t="shared" si="1"/>
        <v>0</v>
      </c>
      <c r="Z23" s="21">
        <v>0</v>
      </c>
      <c r="AA23" s="21">
        <v>0</v>
      </c>
      <c r="AB23" s="24"/>
      <c r="AC23" s="24">
        <f t="shared" si="2"/>
        <v>73223475</v>
      </c>
      <c r="AD23" s="24">
        <f t="shared" si="3"/>
        <v>0</v>
      </c>
      <c r="AE23" s="24"/>
      <c r="AG23" s="24"/>
      <c r="AH23" s="24"/>
    </row>
    <row r="24" spans="1:34" s="21" customFormat="1" x14ac:dyDescent="0.2">
      <c r="A24" s="22">
        <v>10401</v>
      </c>
      <c r="B24" s="11">
        <v>10201</v>
      </c>
      <c r="C24" s="1" t="s">
        <v>275</v>
      </c>
      <c r="D24" s="23">
        <f>VLOOKUP($B24,Total!$A$4:$V$348,Total!C$1,0)</f>
        <v>270</v>
      </c>
      <c r="E24" s="23">
        <f>VLOOKUP($B24,Total!$A$4:$V$348,Total!D$1,0)</f>
        <v>20119320</v>
      </c>
      <c r="F24" s="23">
        <f>VLOOKUP($B24,Total!$A$4:$V$348,Total!E$1,0)</f>
        <v>710</v>
      </c>
      <c r="G24" s="23">
        <f>VLOOKUP($B24,Total!$A$4:$V$348,Total!F$1,0)</f>
        <v>36726170</v>
      </c>
      <c r="H24" s="23">
        <f>VLOOKUP($B24,Total!$A$4:$V$348,Total!G$1,0)</f>
        <v>207</v>
      </c>
      <c r="I24" s="23">
        <f>VLOOKUP($B24,Total!$A$4:$V$348,Total!H$1,0)</f>
        <v>15424812</v>
      </c>
      <c r="J24" s="23">
        <f>VLOOKUP($B24,Total!$A$4:$V$348,Total!I$1,0)</f>
        <v>207</v>
      </c>
      <c r="K24" s="23">
        <f>VLOOKUP($B24,Total!$A$4:$V$348,Total!J$1,0)</f>
        <v>10707489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39</v>
      </c>
      <c r="Q24" s="23">
        <f>VLOOKUP($B24,Total!$A$4:$V$348,Total!P$1,0)</f>
        <v>2906124</v>
      </c>
      <c r="R24" s="23">
        <f>VLOOKUP($B24,Total!$A$4:$V$348,Total!Q$1,0)</f>
        <v>14</v>
      </c>
      <c r="S24" s="23">
        <f>VLOOKUP($B24,Total!$A$4:$V$348,Total!R$1,0)</f>
        <v>724178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1447</v>
      </c>
      <c r="W24" s="23">
        <f>VLOOKUP($B24,Total!$A$4:$V$348,Total!V$1,0)</f>
        <v>86608093</v>
      </c>
      <c r="X24" s="24">
        <f t="shared" si="0"/>
        <v>86608093</v>
      </c>
      <c r="Y24" s="21">
        <f t="shared" si="1"/>
        <v>0</v>
      </c>
      <c r="Z24" s="21">
        <v>0</v>
      </c>
      <c r="AA24" s="21">
        <v>0</v>
      </c>
      <c r="AB24" s="24"/>
      <c r="AC24" s="24">
        <f t="shared" si="2"/>
        <v>86608093</v>
      </c>
      <c r="AD24" s="24">
        <f t="shared" si="3"/>
        <v>0</v>
      </c>
      <c r="AE24" s="24"/>
      <c r="AG24" s="24"/>
      <c r="AH24" s="24"/>
    </row>
    <row r="25" spans="1:34" s="21" customFormat="1" x14ac:dyDescent="0.2">
      <c r="A25" s="22">
        <v>10402</v>
      </c>
      <c r="B25" s="11">
        <v>10203</v>
      </c>
      <c r="C25" s="1" t="s">
        <v>276</v>
      </c>
      <c r="D25" s="23">
        <f>VLOOKUP($B25,Total!$A$4:$V$348,Total!C$1,0)</f>
        <v>221</v>
      </c>
      <c r="E25" s="23">
        <f>VLOOKUP($B25,Total!$A$4:$V$348,Total!D$1,0)</f>
        <v>16468036</v>
      </c>
      <c r="F25" s="23">
        <f>VLOOKUP($B25,Total!$A$4:$V$348,Total!E$1,0)</f>
        <v>233</v>
      </c>
      <c r="G25" s="23">
        <f>VLOOKUP($B25,Total!$A$4:$V$348,Total!F$1,0)</f>
        <v>12052391</v>
      </c>
      <c r="H25" s="23">
        <f>VLOOKUP($B25,Total!$A$4:$V$348,Total!G$1,0)</f>
        <v>122</v>
      </c>
      <c r="I25" s="23">
        <f>VLOOKUP($B25,Total!$A$4:$V$348,Total!H$1,0)</f>
        <v>9090952</v>
      </c>
      <c r="J25" s="23">
        <f>VLOOKUP($B25,Total!$A$4:$V$348,Total!I$1,0)</f>
        <v>78</v>
      </c>
      <c r="K25" s="23">
        <f>VLOOKUP($B25,Total!$A$4:$V$348,Total!J$1,0)</f>
        <v>4034706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9</v>
      </c>
      <c r="Q25" s="23">
        <f>VLOOKUP($B25,Total!$A$4:$V$348,Total!P$1,0)</f>
        <v>670644</v>
      </c>
      <c r="R25" s="23">
        <f>VLOOKUP($B25,Total!$A$4:$V$348,Total!Q$1,0)</f>
        <v>1</v>
      </c>
      <c r="S25" s="23">
        <f>VLOOKUP($B25,Total!$A$4:$V$348,Total!R$1,0)</f>
        <v>51727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664</v>
      </c>
      <c r="W25" s="23">
        <f>VLOOKUP($B25,Total!$A$4:$V$348,Total!V$1,0)</f>
        <v>42368456</v>
      </c>
      <c r="X25" s="24">
        <f t="shared" si="0"/>
        <v>42368456</v>
      </c>
      <c r="Y25" s="21">
        <f t="shared" si="1"/>
        <v>0</v>
      </c>
      <c r="Z25" s="21">
        <v>0</v>
      </c>
      <c r="AA25" s="21">
        <v>0</v>
      </c>
      <c r="AB25" s="24"/>
      <c r="AC25" s="24">
        <f t="shared" si="2"/>
        <v>42368456</v>
      </c>
      <c r="AD25" s="24">
        <f t="shared" si="3"/>
        <v>0</v>
      </c>
      <c r="AE25" s="24"/>
      <c r="AG25" s="24"/>
      <c r="AH25" s="24"/>
    </row>
    <row r="26" spans="1:34" s="21" customFormat="1" x14ac:dyDescent="0.2">
      <c r="A26" s="22">
        <v>10403</v>
      </c>
      <c r="B26" s="11">
        <v>10207</v>
      </c>
      <c r="C26" s="1" t="s">
        <v>277</v>
      </c>
      <c r="D26" s="23">
        <f>VLOOKUP($B26,Total!$A$4:$V$348,Total!C$1,0)</f>
        <v>73</v>
      </c>
      <c r="E26" s="23">
        <f>VLOOKUP($B26,Total!$A$4:$V$348,Total!D$1,0)</f>
        <v>5439668</v>
      </c>
      <c r="F26" s="23">
        <f>VLOOKUP($B26,Total!$A$4:$V$348,Total!E$1,0)</f>
        <v>94</v>
      </c>
      <c r="G26" s="23">
        <f>VLOOKUP($B26,Total!$A$4:$V$348,Total!F$1,0)</f>
        <v>4862338</v>
      </c>
      <c r="H26" s="23">
        <f>VLOOKUP($B26,Total!$A$4:$V$348,Total!G$1,0)</f>
        <v>35</v>
      </c>
      <c r="I26" s="23">
        <f>VLOOKUP($B26,Total!$A$4:$V$348,Total!H$1,0)</f>
        <v>2608060</v>
      </c>
      <c r="J26" s="23">
        <f>VLOOKUP($B26,Total!$A$4:$V$348,Total!I$1,0)</f>
        <v>21</v>
      </c>
      <c r="K26" s="23">
        <f>VLOOKUP($B26,Total!$A$4:$V$348,Total!J$1,0)</f>
        <v>1086267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6</v>
      </c>
      <c r="Q26" s="23">
        <f>VLOOKUP($B26,Total!$A$4:$V$348,Total!P$1,0)</f>
        <v>447096</v>
      </c>
      <c r="R26" s="23">
        <f>VLOOKUP($B26,Total!$A$4:$V$348,Total!Q$1,0)</f>
        <v>1</v>
      </c>
      <c r="S26" s="23">
        <f>VLOOKUP($B26,Total!$A$4:$V$348,Total!R$1,0)</f>
        <v>51727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230</v>
      </c>
      <c r="W26" s="23">
        <f>VLOOKUP($B26,Total!$A$4:$V$348,Total!V$1,0)</f>
        <v>14495156</v>
      </c>
      <c r="X26" s="24">
        <f t="shared" si="0"/>
        <v>14495156</v>
      </c>
      <c r="Y26" s="21">
        <f t="shared" si="1"/>
        <v>0</v>
      </c>
      <c r="Z26" s="21">
        <v>0</v>
      </c>
      <c r="AA26" s="21">
        <v>0</v>
      </c>
      <c r="AB26" s="24"/>
      <c r="AC26" s="24">
        <f t="shared" si="2"/>
        <v>14495156</v>
      </c>
      <c r="AD26" s="24">
        <f t="shared" si="3"/>
        <v>0</v>
      </c>
      <c r="AE26" s="24"/>
      <c r="AG26" s="24"/>
      <c r="AH26" s="24"/>
    </row>
    <row r="27" spans="1:34" s="21" customFormat="1" x14ac:dyDescent="0.2">
      <c r="A27" s="22">
        <v>10404</v>
      </c>
      <c r="B27" s="11">
        <v>10208</v>
      </c>
      <c r="C27" s="1" t="s">
        <v>278</v>
      </c>
      <c r="D27" s="23">
        <f>VLOOKUP($B27,Total!$A$4:$V$348,Total!C$1,0)</f>
        <v>329</v>
      </c>
      <c r="E27" s="23">
        <f>VLOOKUP($B27,Total!$A$4:$V$348,Total!D$1,0)</f>
        <v>24515764</v>
      </c>
      <c r="F27" s="23">
        <f>VLOOKUP($B27,Total!$A$4:$V$348,Total!E$1,0)</f>
        <v>480</v>
      </c>
      <c r="G27" s="23">
        <f>VLOOKUP($B27,Total!$A$4:$V$348,Total!F$1,0)</f>
        <v>24828960</v>
      </c>
      <c r="H27" s="23">
        <f>VLOOKUP($B27,Total!$A$4:$V$348,Total!G$1,0)</f>
        <v>0</v>
      </c>
      <c r="I27" s="23">
        <f>VLOOKUP($B27,Total!$A$4:$V$348,Total!H$1,0)</f>
        <v>0</v>
      </c>
      <c r="J27" s="23">
        <f>VLOOKUP($B27,Total!$A$4:$V$348,Total!I$1,0)</f>
        <v>0</v>
      </c>
      <c r="K27" s="23">
        <f>VLOOKUP($B27,Total!$A$4:$V$348,Total!J$1,0)</f>
        <v>0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30</v>
      </c>
      <c r="Q27" s="23">
        <f>VLOOKUP($B27,Total!$A$4:$V$348,Total!P$1,0)</f>
        <v>2235480</v>
      </c>
      <c r="R27" s="23">
        <f>VLOOKUP($B27,Total!$A$4:$V$348,Total!Q$1,0)</f>
        <v>7</v>
      </c>
      <c r="S27" s="23">
        <f>VLOOKUP($B27,Total!$A$4:$V$348,Total!R$1,0)</f>
        <v>362089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846</v>
      </c>
      <c r="W27" s="23">
        <f>VLOOKUP($B27,Total!$A$4:$V$348,Total!V$1,0)</f>
        <v>51942293</v>
      </c>
      <c r="X27" s="24">
        <f t="shared" si="0"/>
        <v>51942293</v>
      </c>
      <c r="Y27" s="21">
        <f t="shared" si="1"/>
        <v>0</v>
      </c>
      <c r="Z27" s="21">
        <v>0</v>
      </c>
      <c r="AA27" s="21">
        <v>0</v>
      </c>
      <c r="AB27" s="24"/>
      <c r="AC27" s="24">
        <f t="shared" si="2"/>
        <v>51942293</v>
      </c>
      <c r="AD27" s="24">
        <f t="shared" si="3"/>
        <v>0</v>
      </c>
      <c r="AE27" s="24"/>
      <c r="AG27" s="24"/>
      <c r="AH27" s="24"/>
    </row>
    <row r="28" spans="1:34" s="21" customFormat="1" x14ac:dyDescent="0.2">
      <c r="A28" s="22">
        <v>10405</v>
      </c>
      <c r="B28" s="11">
        <v>10206</v>
      </c>
      <c r="C28" s="1" t="s">
        <v>279</v>
      </c>
      <c r="D28" s="23">
        <f>VLOOKUP($B28,Total!$A$4:$V$348,Total!C$1,0)</f>
        <v>31</v>
      </c>
      <c r="E28" s="23">
        <f>VLOOKUP($B28,Total!$A$4:$V$348,Total!D$1,0)</f>
        <v>2309996</v>
      </c>
      <c r="F28" s="23">
        <f>VLOOKUP($B28,Total!$A$4:$V$348,Total!E$1,0)</f>
        <v>58</v>
      </c>
      <c r="G28" s="23">
        <f>VLOOKUP($B28,Total!$A$4:$V$348,Total!F$1,0)</f>
        <v>3000166</v>
      </c>
      <c r="H28" s="23">
        <f>VLOOKUP($B28,Total!$A$4:$V$348,Total!G$1,0)</f>
        <v>45</v>
      </c>
      <c r="I28" s="23">
        <f>VLOOKUP($B28,Total!$A$4:$V$348,Total!H$1,0)</f>
        <v>3353220</v>
      </c>
      <c r="J28" s="23">
        <f>VLOOKUP($B28,Total!$A$4:$V$348,Total!I$1,0)</f>
        <v>23</v>
      </c>
      <c r="K28" s="23">
        <f>VLOOKUP($B28,Total!$A$4:$V$348,Total!J$1,0)</f>
        <v>1189721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5</v>
      </c>
      <c r="Q28" s="23">
        <f>VLOOKUP($B28,Total!$A$4:$V$348,Total!P$1,0)</f>
        <v>372580</v>
      </c>
      <c r="R28" s="23">
        <f>VLOOKUP($B28,Total!$A$4:$V$348,Total!Q$1,0)</f>
        <v>2</v>
      </c>
      <c r="S28" s="23">
        <f>VLOOKUP($B28,Total!$A$4:$V$348,Total!R$1,0)</f>
        <v>103454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164</v>
      </c>
      <c r="W28" s="23">
        <f>VLOOKUP($B28,Total!$A$4:$V$348,Total!V$1,0)</f>
        <v>10329137</v>
      </c>
      <c r="X28" s="24">
        <f t="shared" si="0"/>
        <v>10329137</v>
      </c>
      <c r="Y28" s="21">
        <f t="shared" si="1"/>
        <v>0</v>
      </c>
      <c r="Z28" s="21">
        <v>0</v>
      </c>
      <c r="AA28" s="21">
        <v>0</v>
      </c>
      <c r="AB28" s="24"/>
      <c r="AC28" s="24">
        <f t="shared" si="2"/>
        <v>10329137</v>
      </c>
      <c r="AD28" s="24">
        <f t="shared" si="3"/>
        <v>0</v>
      </c>
      <c r="AE28" s="24"/>
      <c r="AG28" s="24"/>
      <c r="AH28" s="24"/>
    </row>
    <row r="29" spans="1:34" s="21" customFormat="1" x14ac:dyDescent="0.2">
      <c r="A29" s="22">
        <v>10406</v>
      </c>
      <c r="B29" s="11">
        <v>10202</v>
      </c>
      <c r="C29" s="1" t="s">
        <v>280</v>
      </c>
      <c r="D29" s="23">
        <f>VLOOKUP($B29,Total!$A$4:$V$348,Total!C$1,0)</f>
        <v>206</v>
      </c>
      <c r="E29" s="23">
        <f>VLOOKUP($B29,Total!$A$4:$V$348,Total!D$1,0)</f>
        <v>15350296</v>
      </c>
      <c r="F29" s="23">
        <f>VLOOKUP($B29,Total!$A$4:$V$348,Total!E$1,0)</f>
        <v>411</v>
      </c>
      <c r="G29" s="23">
        <f>VLOOKUP($B29,Total!$A$4:$V$348,Total!F$1,0)</f>
        <v>21259797</v>
      </c>
      <c r="H29" s="23">
        <f>VLOOKUP($B29,Total!$A$4:$V$348,Total!G$1,0)</f>
        <v>312</v>
      </c>
      <c r="I29" s="23">
        <f>VLOOKUP($B29,Total!$A$4:$V$348,Total!H$1,0)</f>
        <v>23248992</v>
      </c>
      <c r="J29" s="23">
        <f>VLOOKUP($B29,Total!$A$4:$V$348,Total!I$1,0)</f>
        <v>137</v>
      </c>
      <c r="K29" s="23">
        <f>VLOOKUP($B29,Total!$A$4:$V$348,Total!J$1,0)</f>
        <v>7086599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72</v>
      </c>
      <c r="Q29" s="23">
        <f>VLOOKUP($B29,Total!$A$4:$V$348,Total!P$1,0)</f>
        <v>5365152</v>
      </c>
      <c r="R29" s="23">
        <f>VLOOKUP($B29,Total!$A$4:$V$348,Total!Q$1,0)</f>
        <v>22</v>
      </c>
      <c r="S29" s="23">
        <f>VLOOKUP($B29,Total!$A$4:$V$348,Total!R$1,0)</f>
        <v>1137994</v>
      </c>
      <c r="T29" s="23">
        <f>VLOOKUP($B29,Total!$A$4:$V$348,Total!S$1,0)</f>
        <v>0</v>
      </c>
      <c r="U29" s="23">
        <f>VLOOKUP($B29,Total!$A$4:$V$348,Total!T$1,0)</f>
        <v>0</v>
      </c>
      <c r="V29" s="23">
        <f>VLOOKUP($B29,Total!$A$4:$V$348,Total!U$1,0)</f>
        <v>1160</v>
      </c>
      <c r="W29" s="23">
        <f>VLOOKUP($B29,Total!$A$4:$V$348,Total!V$1,0)</f>
        <v>73448830</v>
      </c>
      <c r="X29" s="24">
        <f t="shared" si="0"/>
        <v>73448830</v>
      </c>
      <c r="Y29" s="21">
        <f t="shared" si="1"/>
        <v>0</v>
      </c>
      <c r="Z29" s="21">
        <v>0</v>
      </c>
      <c r="AA29" s="21">
        <v>0</v>
      </c>
      <c r="AB29" s="24"/>
      <c r="AC29" s="24">
        <f t="shared" si="2"/>
        <v>73448830</v>
      </c>
      <c r="AD29" s="24">
        <f t="shared" si="3"/>
        <v>0</v>
      </c>
      <c r="AE29" s="24"/>
      <c r="AG29" s="24"/>
      <c r="AH29" s="24"/>
    </row>
    <row r="30" spans="1:34" s="21" customFormat="1" x14ac:dyDescent="0.2">
      <c r="A30" s="22">
        <v>10407</v>
      </c>
      <c r="B30" s="11">
        <v>10209</v>
      </c>
      <c r="C30" s="1" t="s">
        <v>281</v>
      </c>
      <c r="D30" s="23">
        <f>VLOOKUP($B30,Total!$A$4:$V$348,Total!C$1,0)</f>
        <v>92</v>
      </c>
      <c r="E30" s="23">
        <f>VLOOKUP($B30,Total!$A$4:$V$348,Total!D$1,0)</f>
        <v>6855472</v>
      </c>
      <c r="F30" s="23">
        <f>VLOOKUP($B30,Total!$A$4:$V$348,Total!E$1,0)</f>
        <v>128</v>
      </c>
      <c r="G30" s="23">
        <f>VLOOKUP($B30,Total!$A$4:$V$348,Total!F$1,0)</f>
        <v>6621056</v>
      </c>
      <c r="H30" s="23">
        <f>VLOOKUP($B30,Total!$A$4:$V$348,Total!G$1,0)</f>
        <v>39</v>
      </c>
      <c r="I30" s="23">
        <f>VLOOKUP($B30,Total!$A$4:$V$348,Total!H$1,0)</f>
        <v>2906124</v>
      </c>
      <c r="J30" s="23">
        <f>VLOOKUP($B30,Total!$A$4:$V$348,Total!I$1,0)</f>
        <v>70</v>
      </c>
      <c r="K30" s="23">
        <f>VLOOKUP($B30,Total!$A$4:$V$348,Total!J$1,0)</f>
        <v>3620890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0</v>
      </c>
      <c r="Q30" s="23">
        <f>VLOOKUP($B30,Total!$A$4:$V$348,Total!P$1,0)</f>
        <v>0</v>
      </c>
      <c r="R30" s="23">
        <f>VLOOKUP($B30,Total!$A$4:$V$348,Total!Q$1,0)</f>
        <v>0</v>
      </c>
      <c r="S30" s="23">
        <f>VLOOKUP($B30,Total!$A$4:$V$348,Total!R$1,0)</f>
        <v>0</v>
      </c>
      <c r="T30" s="23">
        <f>VLOOKUP($B30,Total!$A$4:$V$348,Total!S$1,0)</f>
        <v>0</v>
      </c>
      <c r="U30" s="23">
        <f>VLOOKUP($B30,Total!$A$4:$V$348,Total!T$1,0)</f>
        <v>0</v>
      </c>
      <c r="V30" s="23">
        <f>VLOOKUP($B30,Total!$A$4:$V$348,Total!U$1,0)</f>
        <v>329</v>
      </c>
      <c r="W30" s="23">
        <f>VLOOKUP($B30,Total!$A$4:$V$348,Total!V$1,0)</f>
        <v>20003542</v>
      </c>
      <c r="X30" s="24">
        <f t="shared" si="0"/>
        <v>20003542</v>
      </c>
      <c r="Y30" s="21">
        <f t="shared" si="1"/>
        <v>0</v>
      </c>
      <c r="Z30" s="21">
        <v>0</v>
      </c>
      <c r="AA30" s="21">
        <v>0</v>
      </c>
      <c r="AB30" s="24"/>
      <c r="AC30" s="24">
        <f t="shared" si="2"/>
        <v>20003542</v>
      </c>
      <c r="AD30" s="24">
        <f t="shared" si="3"/>
        <v>0</v>
      </c>
      <c r="AE30" s="24"/>
      <c r="AG30" s="24"/>
      <c r="AH30" s="24"/>
    </row>
    <row r="31" spans="1:34" s="21" customFormat="1" x14ac:dyDescent="0.2">
      <c r="A31" s="22">
        <v>10408</v>
      </c>
      <c r="B31" s="11">
        <v>10205</v>
      </c>
      <c r="C31" s="1" t="s">
        <v>282</v>
      </c>
      <c r="D31" s="23">
        <f>VLOOKUP($B31,Total!$A$4:$V$348,Total!C$1,0)</f>
        <v>81</v>
      </c>
      <c r="E31" s="23">
        <f>VLOOKUP($B31,Total!$A$4:$V$348,Total!D$1,0)</f>
        <v>6035796</v>
      </c>
      <c r="F31" s="23">
        <f>VLOOKUP($B31,Total!$A$4:$V$348,Total!E$1,0)</f>
        <v>167</v>
      </c>
      <c r="G31" s="23">
        <f>VLOOKUP($B31,Total!$A$4:$V$348,Total!F$1,0)</f>
        <v>8638409</v>
      </c>
      <c r="H31" s="23">
        <f>VLOOKUP($B31,Total!$A$4:$V$348,Total!G$1,0)</f>
        <v>61</v>
      </c>
      <c r="I31" s="23">
        <f>VLOOKUP($B31,Total!$A$4:$V$348,Total!H$1,0)</f>
        <v>4545476</v>
      </c>
      <c r="J31" s="23">
        <f>VLOOKUP($B31,Total!$A$4:$V$348,Total!I$1,0)</f>
        <v>82</v>
      </c>
      <c r="K31" s="23">
        <f>VLOOKUP($B31,Total!$A$4:$V$348,Total!J$1,0)</f>
        <v>4241614</v>
      </c>
      <c r="L31" s="23">
        <f>VLOOKUP($B31,Total!$A$4:$V$348,Total!K$1,0)</f>
        <v>0</v>
      </c>
      <c r="M31" s="23">
        <f>VLOOKUP($B31,Total!$A$4:$V$348,Total!L$1,0)</f>
        <v>0</v>
      </c>
      <c r="N31" s="23">
        <f>VLOOKUP($B31,Total!$A$4:$V$348,Total!M$1,0)</f>
        <v>0</v>
      </c>
      <c r="O31" s="23">
        <f>VLOOKUP($B31,Total!$A$4:$V$348,Total!N$1,0)</f>
        <v>0</v>
      </c>
      <c r="P31" s="23">
        <f>VLOOKUP($B31,Total!$A$4:$V$348,Total!O$1,0)</f>
        <v>15</v>
      </c>
      <c r="Q31" s="23">
        <f>VLOOKUP($B31,Total!$A$4:$V$348,Total!P$1,0)</f>
        <v>1117740</v>
      </c>
      <c r="R31" s="23">
        <f>VLOOKUP($B31,Total!$A$4:$V$348,Total!Q$1,0)</f>
        <v>6</v>
      </c>
      <c r="S31" s="23">
        <f>VLOOKUP($B31,Total!$A$4:$V$348,Total!R$1,0)</f>
        <v>310362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412</v>
      </c>
      <c r="W31" s="23">
        <f>VLOOKUP($B31,Total!$A$4:$V$348,Total!V$1,0)</f>
        <v>24889397</v>
      </c>
      <c r="X31" s="24">
        <f t="shared" si="0"/>
        <v>24889397</v>
      </c>
      <c r="Y31" s="21">
        <f t="shared" si="1"/>
        <v>0</v>
      </c>
      <c r="Z31" s="21">
        <v>0</v>
      </c>
      <c r="AA31" s="21">
        <v>0</v>
      </c>
      <c r="AB31" s="24"/>
      <c r="AC31" s="24">
        <f t="shared" si="2"/>
        <v>24889397</v>
      </c>
      <c r="AD31" s="24">
        <f t="shared" si="3"/>
        <v>0</v>
      </c>
      <c r="AE31" s="24"/>
      <c r="AG31" s="24"/>
      <c r="AH31" s="24"/>
    </row>
    <row r="32" spans="1:34" s="21" customFormat="1" x14ac:dyDescent="0.2">
      <c r="A32" s="22">
        <v>10410</v>
      </c>
      <c r="B32" s="11">
        <v>10204</v>
      </c>
      <c r="C32" s="1" t="s">
        <v>283</v>
      </c>
      <c r="D32" s="23">
        <f>VLOOKUP($B32,Total!$A$4:$V$348,Total!C$1,0)</f>
        <v>54</v>
      </c>
      <c r="E32" s="23">
        <f>VLOOKUP($B32,Total!$A$4:$V$348,Total!D$1,0)</f>
        <v>4023864</v>
      </c>
      <c r="F32" s="23">
        <f>VLOOKUP($B32,Total!$A$4:$V$348,Total!E$1,0)</f>
        <v>112</v>
      </c>
      <c r="G32" s="23">
        <f>VLOOKUP($B32,Total!$A$4:$V$348,Total!F$1,0)</f>
        <v>5793424</v>
      </c>
      <c r="H32" s="23">
        <f>VLOOKUP($B32,Total!$A$4:$V$348,Total!G$1,0)</f>
        <v>29</v>
      </c>
      <c r="I32" s="23">
        <f>VLOOKUP($B32,Total!$A$4:$V$348,Total!H$1,0)</f>
        <v>2160964</v>
      </c>
      <c r="J32" s="23">
        <f>VLOOKUP($B32,Total!$A$4:$V$348,Total!I$1,0)</f>
        <v>24</v>
      </c>
      <c r="K32" s="23">
        <f>VLOOKUP($B32,Total!$A$4:$V$348,Total!J$1,0)</f>
        <v>1241448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0</v>
      </c>
      <c r="Q32" s="23">
        <f>VLOOKUP($B32,Total!$A$4:$V$348,Total!P$1,0)</f>
        <v>0</v>
      </c>
      <c r="R32" s="23">
        <f>VLOOKUP($B32,Total!$A$4:$V$348,Total!Q$1,0)</f>
        <v>0</v>
      </c>
      <c r="S32" s="23">
        <f>VLOOKUP($B32,Total!$A$4:$V$348,Total!R$1,0)</f>
        <v>0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219</v>
      </c>
      <c r="W32" s="23">
        <f>VLOOKUP($B32,Total!$A$4:$V$348,Total!V$1,0)</f>
        <v>13219700</v>
      </c>
      <c r="X32" s="24">
        <f t="shared" si="0"/>
        <v>13219700</v>
      </c>
      <c r="Y32" s="21">
        <f t="shared" si="1"/>
        <v>0</v>
      </c>
      <c r="Z32" s="21">
        <v>0</v>
      </c>
      <c r="AA32" s="21">
        <v>0</v>
      </c>
      <c r="AB32" s="24"/>
      <c r="AC32" s="24">
        <f t="shared" si="2"/>
        <v>13219700</v>
      </c>
      <c r="AD32" s="24">
        <f t="shared" si="3"/>
        <v>0</v>
      </c>
      <c r="AE32" s="24"/>
      <c r="AG32" s="24"/>
      <c r="AH32" s="24"/>
    </row>
    <row r="33" spans="1:34" s="21" customFormat="1" x14ac:dyDescent="0.2">
      <c r="A33" s="22">
        <v>10415</v>
      </c>
      <c r="B33" s="11">
        <v>10210</v>
      </c>
      <c r="C33" s="1" t="s">
        <v>284</v>
      </c>
      <c r="D33" s="23">
        <f>VLOOKUP($B33,Total!$A$4:$V$348,Total!C$1,0)</f>
        <v>129</v>
      </c>
      <c r="E33" s="23">
        <f>VLOOKUP($B33,Total!$A$4:$V$348,Total!D$1,0)</f>
        <v>9612564</v>
      </c>
      <c r="F33" s="23">
        <f>VLOOKUP($B33,Total!$A$4:$V$348,Total!E$1,0)</f>
        <v>213</v>
      </c>
      <c r="G33" s="23">
        <f>VLOOKUP($B33,Total!$A$4:$V$348,Total!F$1,0)</f>
        <v>11017851</v>
      </c>
      <c r="H33" s="23">
        <f>VLOOKUP($B33,Total!$A$4:$V$348,Total!G$1,0)</f>
        <v>48</v>
      </c>
      <c r="I33" s="23">
        <f>VLOOKUP($B33,Total!$A$4:$V$348,Total!H$1,0)</f>
        <v>3576768</v>
      </c>
      <c r="J33" s="23">
        <f>VLOOKUP($B33,Total!$A$4:$V$348,Total!I$1,0)</f>
        <v>44</v>
      </c>
      <c r="K33" s="23">
        <f>VLOOKUP($B33,Total!$A$4:$V$348,Total!J$1,0)</f>
        <v>2275988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17</v>
      </c>
      <c r="Q33" s="23">
        <f>VLOOKUP($B33,Total!$A$4:$V$348,Total!P$1,0)</f>
        <v>1266772</v>
      </c>
      <c r="R33" s="23">
        <f>VLOOKUP($B33,Total!$A$4:$V$348,Total!Q$1,0)</f>
        <v>5</v>
      </c>
      <c r="S33" s="23">
        <f>VLOOKUP($B33,Total!$A$4:$V$348,Total!R$1,0)</f>
        <v>258635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456</v>
      </c>
      <c r="W33" s="23">
        <f>VLOOKUP($B33,Total!$A$4:$V$348,Total!V$1,0)</f>
        <v>28008578</v>
      </c>
      <c r="X33" s="24">
        <f t="shared" si="0"/>
        <v>28008578</v>
      </c>
      <c r="Y33" s="21">
        <f t="shared" si="1"/>
        <v>0</v>
      </c>
      <c r="Z33" s="21">
        <v>0</v>
      </c>
      <c r="AA33" s="21">
        <v>0</v>
      </c>
      <c r="AB33" s="24"/>
      <c r="AC33" s="24">
        <f t="shared" si="2"/>
        <v>28008578</v>
      </c>
      <c r="AD33" s="24">
        <f t="shared" si="3"/>
        <v>0</v>
      </c>
      <c r="AE33" s="24"/>
      <c r="AG33" s="24"/>
      <c r="AH33" s="24"/>
    </row>
    <row r="34" spans="1:34" s="21" customFormat="1" x14ac:dyDescent="0.2">
      <c r="A34" s="22">
        <v>10501</v>
      </c>
      <c r="B34" s="11">
        <v>10401</v>
      </c>
      <c r="C34" s="1" t="s">
        <v>285</v>
      </c>
      <c r="D34" s="23">
        <f>VLOOKUP($B34,Total!$A$4:$V$348,Total!C$1,0)</f>
        <v>75</v>
      </c>
      <c r="E34" s="23">
        <f>VLOOKUP($B34,Total!$A$4:$V$348,Total!D$1,0)</f>
        <v>5588700</v>
      </c>
      <c r="F34" s="23">
        <f>VLOOKUP($B34,Total!$A$4:$V$348,Total!E$1,0)</f>
        <v>92</v>
      </c>
      <c r="G34" s="23">
        <f>VLOOKUP($B34,Total!$A$4:$V$348,Total!F$1,0)</f>
        <v>4758884</v>
      </c>
      <c r="H34" s="23">
        <f>VLOOKUP($B34,Total!$A$4:$V$348,Total!G$1,0)</f>
        <v>23</v>
      </c>
      <c r="I34" s="23">
        <f>VLOOKUP($B34,Total!$A$4:$V$348,Total!H$1,0)</f>
        <v>1713868</v>
      </c>
      <c r="J34" s="23">
        <f>VLOOKUP($B34,Total!$A$4:$V$348,Total!I$1,0)</f>
        <v>11</v>
      </c>
      <c r="K34" s="23">
        <f>VLOOKUP($B34,Total!$A$4:$V$348,Total!J$1,0)</f>
        <v>568997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0</v>
      </c>
      <c r="Q34" s="23">
        <f>VLOOKUP($B34,Total!$A$4:$V$348,Total!P$1,0)</f>
        <v>0</v>
      </c>
      <c r="R34" s="23">
        <f>VLOOKUP($B34,Total!$A$4:$V$348,Total!Q$1,0)</f>
        <v>0</v>
      </c>
      <c r="S34" s="23">
        <f>VLOOKUP($B34,Total!$A$4:$V$348,Total!R$1,0)</f>
        <v>0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201</v>
      </c>
      <c r="W34" s="23">
        <f>VLOOKUP($B34,Total!$A$4:$V$348,Total!V$1,0)</f>
        <v>12630449</v>
      </c>
      <c r="X34" s="24">
        <f t="shared" si="0"/>
        <v>12630449</v>
      </c>
      <c r="Y34" s="21">
        <f t="shared" si="1"/>
        <v>0</v>
      </c>
      <c r="Z34" s="21">
        <v>0</v>
      </c>
      <c r="AA34" s="21">
        <v>0</v>
      </c>
      <c r="AB34" s="24"/>
      <c r="AC34" s="24">
        <f t="shared" si="2"/>
        <v>12630449</v>
      </c>
      <c r="AD34" s="24">
        <f t="shared" si="3"/>
        <v>0</v>
      </c>
      <c r="AE34" s="24"/>
      <c r="AG34" s="24"/>
      <c r="AH34" s="24"/>
    </row>
    <row r="35" spans="1:34" s="21" customFormat="1" x14ac:dyDescent="0.2">
      <c r="A35" s="22">
        <v>10502</v>
      </c>
      <c r="B35" s="11">
        <v>10403</v>
      </c>
      <c r="C35" s="1" t="s">
        <v>286</v>
      </c>
      <c r="D35" s="23">
        <f>VLOOKUP($B35,Total!$A$4:$V$348,Total!C$1,0)</f>
        <v>140</v>
      </c>
      <c r="E35" s="23">
        <f>VLOOKUP($B35,Total!$A$4:$V$348,Total!D$1,0)</f>
        <v>10432240</v>
      </c>
      <c r="F35" s="23">
        <f>VLOOKUP($B35,Total!$A$4:$V$348,Total!E$1,0)</f>
        <v>158</v>
      </c>
      <c r="G35" s="23">
        <f>VLOOKUP($B35,Total!$A$4:$V$348,Total!F$1,0)</f>
        <v>8172866</v>
      </c>
      <c r="H35" s="23">
        <f>VLOOKUP($B35,Total!$A$4:$V$348,Total!G$1,0)</f>
        <v>0</v>
      </c>
      <c r="I35" s="23">
        <f>VLOOKUP($B35,Total!$A$4:$V$348,Total!H$1,0)</f>
        <v>0</v>
      </c>
      <c r="J35" s="23">
        <f>VLOOKUP($B35,Total!$A$4:$V$348,Total!I$1,0)</f>
        <v>0</v>
      </c>
      <c r="K35" s="23">
        <f>VLOOKUP($B35,Total!$A$4:$V$348,Total!J$1,0)</f>
        <v>0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10</v>
      </c>
      <c r="Q35" s="23">
        <f>VLOOKUP($B35,Total!$A$4:$V$348,Total!P$1,0)</f>
        <v>745160</v>
      </c>
      <c r="R35" s="23">
        <f>VLOOKUP($B35,Total!$A$4:$V$348,Total!Q$1,0)</f>
        <v>3</v>
      </c>
      <c r="S35" s="23">
        <f>VLOOKUP($B35,Total!$A$4:$V$348,Total!R$1,0)</f>
        <v>155181</v>
      </c>
      <c r="T35" s="23">
        <f>VLOOKUP($B35,Total!$A$4:$V$348,Total!S$1,0)</f>
        <v>0</v>
      </c>
      <c r="U35" s="23">
        <f>VLOOKUP($B35,Total!$A$4:$V$348,Total!T$1,0)</f>
        <v>0</v>
      </c>
      <c r="V35" s="23">
        <f>VLOOKUP($B35,Total!$A$4:$V$348,Total!U$1,0)</f>
        <v>311</v>
      </c>
      <c r="W35" s="23">
        <f>VLOOKUP($B35,Total!$A$4:$V$348,Total!V$1,0)</f>
        <v>19505447</v>
      </c>
      <c r="X35" s="24">
        <f t="shared" si="0"/>
        <v>19505447</v>
      </c>
      <c r="Y35" s="21">
        <f t="shared" si="1"/>
        <v>0</v>
      </c>
      <c r="AB35" s="24"/>
      <c r="AC35" s="24">
        <f t="shared" si="2"/>
        <v>19505447</v>
      </c>
      <c r="AD35" s="24">
        <f t="shared" si="3"/>
        <v>0</v>
      </c>
      <c r="AE35" s="24"/>
      <c r="AG35" s="24"/>
      <c r="AH35" s="24"/>
    </row>
    <row r="36" spans="1:34" s="21" customFormat="1" x14ac:dyDescent="0.2">
      <c r="A36" s="22">
        <v>10503</v>
      </c>
      <c r="B36" s="11">
        <v>10402</v>
      </c>
      <c r="C36" s="1" t="s">
        <v>287</v>
      </c>
      <c r="D36" s="23">
        <f>VLOOKUP($B36,Total!$A$4:$V$348,Total!C$1,0)</f>
        <v>48</v>
      </c>
      <c r="E36" s="23">
        <f>VLOOKUP($B36,Total!$A$4:$V$348,Total!D$1,0)</f>
        <v>3576768</v>
      </c>
      <c r="F36" s="23">
        <f>VLOOKUP($B36,Total!$A$4:$V$348,Total!E$1,0)</f>
        <v>72</v>
      </c>
      <c r="G36" s="23">
        <f>VLOOKUP($B36,Total!$A$4:$V$348,Total!F$1,0)</f>
        <v>3724344</v>
      </c>
      <c r="H36" s="23">
        <f>VLOOKUP($B36,Total!$A$4:$V$348,Total!G$1,0)</f>
        <v>0</v>
      </c>
      <c r="I36" s="23">
        <f>VLOOKUP($B36,Total!$A$4:$V$348,Total!H$1,0)</f>
        <v>0</v>
      </c>
      <c r="J36" s="23">
        <f>VLOOKUP($B36,Total!$A$4:$V$348,Total!I$1,0)</f>
        <v>0</v>
      </c>
      <c r="K36" s="23">
        <f>VLOOKUP($B36,Total!$A$4:$V$348,Total!J$1,0)</f>
        <v>0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0</v>
      </c>
      <c r="Q36" s="23">
        <f>VLOOKUP($B36,Total!$A$4:$V$348,Total!P$1,0)</f>
        <v>0</v>
      </c>
      <c r="R36" s="23">
        <f>VLOOKUP($B36,Total!$A$4:$V$348,Total!Q$1,0)</f>
        <v>0</v>
      </c>
      <c r="S36" s="23">
        <f>VLOOKUP($B36,Total!$A$4:$V$348,Total!R$1,0)</f>
        <v>0</v>
      </c>
      <c r="T36" s="23">
        <f>VLOOKUP($B36,Total!$A$4:$V$348,Total!S$1,0)</f>
        <v>0</v>
      </c>
      <c r="U36" s="23">
        <f>VLOOKUP($B36,Total!$A$4:$V$348,Total!T$1,0)</f>
        <v>0</v>
      </c>
      <c r="V36" s="23">
        <f>VLOOKUP($B36,Total!$A$4:$V$348,Total!U$1,0)</f>
        <v>120</v>
      </c>
      <c r="W36" s="23">
        <f>VLOOKUP($B36,Total!$A$4:$V$348,Total!V$1,0)</f>
        <v>7301112</v>
      </c>
      <c r="X36" s="24">
        <f t="shared" si="0"/>
        <v>7301112</v>
      </c>
      <c r="Y36" s="21">
        <f t="shared" si="1"/>
        <v>0</v>
      </c>
      <c r="Z36" s="21">
        <v>0</v>
      </c>
      <c r="AA36" s="21">
        <v>0</v>
      </c>
      <c r="AB36" s="24"/>
      <c r="AC36" s="24">
        <f t="shared" si="2"/>
        <v>7301112</v>
      </c>
      <c r="AD36" s="24">
        <f t="shared" si="3"/>
        <v>0</v>
      </c>
      <c r="AE36" s="24"/>
      <c r="AG36" s="24"/>
      <c r="AH36" s="24"/>
    </row>
    <row r="37" spans="1:34" s="21" customFormat="1" x14ac:dyDescent="0.2">
      <c r="A37" s="36">
        <v>10504</v>
      </c>
      <c r="B37" s="11">
        <v>10404</v>
      </c>
      <c r="C37" s="1" t="s">
        <v>288</v>
      </c>
      <c r="D37" s="23">
        <f>VLOOKUP($B37,Total!$A$4:$V$348,Total!C$1,0)</f>
        <v>34</v>
      </c>
      <c r="E37" s="23">
        <f>VLOOKUP($B37,Total!$A$4:$V$348,Total!D$1,0)</f>
        <v>2533544</v>
      </c>
      <c r="F37" s="23">
        <f>VLOOKUP($B37,Total!$A$4:$V$348,Total!E$1,0)</f>
        <v>44</v>
      </c>
      <c r="G37" s="23">
        <f>VLOOKUP($B37,Total!$A$4:$V$348,Total!F$1,0)</f>
        <v>2275988</v>
      </c>
      <c r="H37" s="23">
        <f>VLOOKUP($B37,Total!$A$4:$V$348,Total!G$1,0)</f>
        <v>0</v>
      </c>
      <c r="I37" s="23">
        <f>VLOOKUP($B37,Total!$A$4:$V$348,Total!H$1,0)</f>
        <v>0</v>
      </c>
      <c r="J37" s="23">
        <f>VLOOKUP($B37,Total!$A$4:$V$348,Total!I$1,0)</f>
        <v>0</v>
      </c>
      <c r="K37" s="23">
        <f>VLOOKUP($B37,Total!$A$4:$V$348,Total!J$1,0)</f>
        <v>0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78</v>
      </c>
      <c r="W37" s="23">
        <f>VLOOKUP($B37,Total!$A$4:$V$348,Total!V$1,0)</f>
        <v>4809532</v>
      </c>
      <c r="X37" s="24">
        <f t="shared" si="0"/>
        <v>4809532</v>
      </c>
      <c r="Y37" s="21">
        <f t="shared" si="1"/>
        <v>0</v>
      </c>
      <c r="Z37" s="21">
        <v>0</v>
      </c>
      <c r="AA37" s="21">
        <v>0</v>
      </c>
      <c r="AB37" s="24"/>
      <c r="AC37" s="24">
        <f t="shared" si="2"/>
        <v>4809532</v>
      </c>
      <c r="AD37" s="24">
        <f t="shared" si="3"/>
        <v>0</v>
      </c>
      <c r="AE37" s="24"/>
      <c r="AG37" s="24"/>
      <c r="AH37" s="24"/>
    </row>
    <row r="38" spans="1:34" s="21" customFormat="1" ht="13.5" customHeight="1" x14ac:dyDescent="0.2">
      <c r="A38" s="197" t="s">
        <v>366</v>
      </c>
      <c r="B38" s="197"/>
      <c r="C38" s="197"/>
      <c r="D38" s="26">
        <f t="shared" ref="D38:W38" si="4">SUM(D8:D37)</f>
        <v>6475</v>
      </c>
      <c r="E38" s="26">
        <f t="shared" si="4"/>
        <v>482491100</v>
      </c>
      <c r="F38" s="26">
        <f t="shared" si="4"/>
        <v>8455</v>
      </c>
      <c r="G38" s="26">
        <f t="shared" si="4"/>
        <v>437351785</v>
      </c>
      <c r="H38" s="26">
        <f t="shared" si="4"/>
        <v>2754</v>
      </c>
      <c r="I38" s="26">
        <f t="shared" si="4"/>
        <v>205217064</v>
      </c>
      <c r="J38" s="26">
        <f t="shared" si="4"/>
        <v>2252</v>
      </c>
      <c r="K38" s="26">
        <f t="shared" si="4"/>
        <v>116489204</v>
      </c>
      <c r="L38" s="26">
        <f t="shared" si="4"/>
        <v>16</v>
      </c>
      <c r="M38" s="26">
        <f t="shared" si="4"/>
        <v>1192256</v>
      </c>
      <c r="N38" s="26">
        <f t="shared" si="4"/>
        <v>1</v>
      </c>
      <c r="O38" s="26">
        <f t="shared" si="4"/>
        <v>51727</v>
      </c>
      <c r="P38" s="26">
        <f t="shared" si="4"/>
        <v>887</v>
      </c>
      <c r="Q38" s="26">
        <f t="shared" si="4"/>
        <v>66095692</v>
      </c>
      <c r="R38" s="26">
        <f t="shared" si="4"/>
        <v>178</v>
      </c>
      <c r="S38" s="26">
        <f t="shared" si="4"/>
        <v>9207406</v>
      </c>
      <c r="T38" s="26">
        <f t="shared" si="4"/>
        <v>1</v>
      </c>
      <c r="U38" s="26">
        <f t="shared" si="4"/>
        <v>0</v>
      </c>
      <c r="V38" s="26">
        <f t="shared" si="4"/>
        <v>21019</v>
      </c>
      <c r="W38" s="26">
        <f t="shared" si="4"/>
        <v>1318096234</v>
      </c>
    </row>
    <row r="40" spans="1:34" x14ac:dyDescent="0.2">
      <c r="A40" s="56"/>
      <c r="B40" s="56"/>
      <c r="C40" s="56"/>
    </row>
    <row r="41" spans="1:34" ht="15" x14ac:dyDescent="0.25">
      <c r="C41" s="57"/>
      <c r="D41" s="30"/>
    </row>
    <row r="42" spans="1:34" ht="15" x14ac:dyDescent="0.25">
      <c r="C42" s="58"/>
      <c r="D42" s="30"/>
      <c r="F42" s="31" t="s">
        <v>367</v>
      </c>
      <c r="G42" s="32">
        <v>72486</v>
      </c>
    </row>
    <row r="43" spans="1:34" ht="15" x14ac:dyDescent="0.25">
      <c r="C43" s="59"/>
      <c r="D43" s="30"/>
      <c r="F43" s="31" t="s">
        <v>368</v>
      </c>
      <c r="G43" s="32">
        <v>50318</v>
      </c>
    </row>
  </sheetData>
  <mergeCells count="13">
    <mergeCell ref="A38:C38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="85" zoomScaleNormal="85" workbookViewId="0">
      <selection activeCell="AQ46" sqref="AQ46"/>
    </sheetView>
  </sheetViews>
  <sheetFormatPr baseColWidth="10" defaultColWidth="9.140625" defaultRowHeight="12.75" x14ac:dyDescent="0.2"/>
  <cols>
    <col min="1" max="1" width="8" style="14" customWidth="1"/>
    <col min="2" max="2" width="14.140625" style="14" customWidth="1"/>
    <col min="3" max="3" width="11.42578125" style="14" customWidth="1"/>
    <col min="4" max="4" width="10.7109375" hidden="1" customWidth="1"/>
    <col min="5" max="5" width="14.140625" hidden="1" customWidth="1"/>
    <col min="6" max="6" width="14.28515625" hidden="1" customWidth="1"/>
    <col min="7" max="7" width="15" hidden="1" customWidth="1"/>
    <col min="8" max="9" width="10.7109375" hidden="1" customWidth="1"/>
    <col min="10" max="10" width="14.28515625" hidden="1" customWidth="1"/>
    <col min="11" max="11" width="10.7109375" hidden="1" customWidth="1"/>
    <col min="12" max="12" width="0" hidden="1" customWidth="1"/>
    <col min="13" max="13" width="13.140625" hidden="1" customWidth="1"/>
    <col min="14" max="14" width="14.28515625" hidden="1" customWidth="1"/>
    <col min="15" max="15" width="12.140625" hidden="1" customWidth="1"/>
    <col min="16" max="16" width="10.7109375" hidden="1" customWidth="1"/>
    <col min="17" max="17" width="12.28515625" hidden="1" customWidth="1"/>
    <col min="18" max="18" width="14.28515625" hidden="1" customWidth="1"/>
    <col min="19" max="19" width="10.7109375" hidden="1" customWidth="1"/>
    <col min="20" max="20" width="10" hidden="1" customWidth="1"/>
    <col min="21" max="21" width="10.71093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25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5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25" ht="18" x14ac:dyDescent="0.25">
      <c r="A4" s="194" t="s">
        <v>379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25" ht="13.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25" s="21" customFormat="1" ht="89.25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25" s="21" customFormat="1" x14ac:dyDescent="0.2">
      <c r="A8" s="35">
        <v>11101</v>
      </c>
      <c r="B8" s="11">
        <v>11201</v>
      </c>
      <c r="C8" s="1" t="s">
        <v>289</v>
      </c>
      <c r="D8" s="23">
        <f>VLOOKUP($B8,Total!$A$4:$V$348,Total!C$1,0)</f>
        <v>262</v>
      </c>
      <c r="E8" s="23">
        <f>VLOOKUP($B8,Total!$A$4:$V$348,Total!D$1,0)</f>
        <v>19523192</v>
      </c>
      <c r="F8" s="23">
        <f>VLOOKUP($B8,Total!$A$4:$V$348,Total!E$1,0)</f>
        <v>364</v>
      </c>
      <c r="G8" s="23">
        <f>VLOOKUP($B8,Total!$A$4:$V$348,Total!F$1,0)</f>
        <v>18828628</v>
      </c>
      <c r="H8" s="23">
        <f>VLOOKUP($B8,Total!$A$4:$V$348,Total!G$1,0)</f>
        <v>0</v>
      </c>
      <c r="I8" s="23">
        <f>VLOOKUP($B8,Total!$A$4:$V$348,Total!H$1,0)</f>
        <v>0</v>
      </c>
      <c r="J8" s="23">
        <f>VLOOKUP($B8,Total!$A$4:$V$348,Total!I$1,0)</f>
        <v>0</v>
      </c>
      <c r="K8" s="23">
        <f>VLOOKUP($B8,Total!$A$4:$V$348,Total!J$1,0)</f>
        <v>0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31</v>
      </c>
      <c r="Q8" s="23">
        <f>VLOOKUP($B8,Total!$A$4:$V$348,Total!P$1,0)</f>
        <v>2309996</v>
      </c>
      <c r="R8" s="23">
        <f>VLOOKUP($B8,Total!$A$4:$V$348,Total!Q$1,0)</f>
        <v>15</v>
      </c>
      <c r="S8" s="23">
        <f>VLOOKUP($B8,Total!$A$4:$V$348,Total!R$1,0)</f>
        <v>775905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672</v>
      </c>
      <c r="W8" s="23">
        <f>VLOOKUP($B8,Total!$A$4:$V$348,Total!V$1,0)</f>
        <v>41437721</v>
      </c>
      <c r="X8" s="24">
        <f t="shared" ref="X8:X17" si="0">E8+G8+I8+K8+M8+O8+Q8+S8+U8</f>
        <v>41437721</v>
      </c>
      <c r="Y8" s="21">
        <f t="shared" ref="Y8:Y17" si="1">IF(W8=X8,0,1)</f>
        <v>0</v>
      </c>
    </row>
    <row r="9" spans="1:25" s="21" customFormat="1" x14ac:dyDescent="0.2">
      <c r="A9" s="22">
        <v>11102</v>
      </c>
      <c r="B9" s="11">
        <v>11202</v>
      </c>
      <c r="C9" s="1" t="s">
        <v>290</v>
      </c>
      <c r="D9" s="23">
        <f>VLOOKUP($B9,Total!$A$4:$V$348,Total!C$1,0)</f>
        <v>87</v>
      </c>
      <c r="E9" s="23">
        <f>VLOOKUP($B9,Total!$A$4:$V$348,Total!D$1,0)</f>
        <v>6482892</v>
      </c>
      <c r="F9" s="23">
        <f>VLOOKUP($B9,Total!$A$4:$V$348,Total!E$1,0)</f>
        <v>125</v>
      </c>
      <c r="G9" s="23">
        <f>VLOOKUP($B9,Total!$A$4:$V$348,Total!F$1,0)</f>
        <v>6465875</v>
      </c>
      <c r="H9" s="23">
        <f>VLOOKUP($B9,Total!$A$4:$V$348,Total!G$1,0)</f>
        <v>0</v>
      </c>
      <c r="I9" s="23">
        <f>VLOOKUP($B9,Total!$A$4:$V$348,Total!H$1,0)</f>
        <v>0</v>
      </c>
      <c r="J9" s="23">
        <f>VLOOKUP($B9,Total!$A$4:$V$348,Total!I$1,0)</f>
        <v>0</v>
      </c>
      <c r="K9" s="23">
        <f>VLOOKUP($B9,Total!$A$4:$V$348,Total!J$1,0)</f>
        <v>0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212</v>
      </c>
      <c r="W9" s="23">
        <f>VLOOKUP($B9,Total!$A$4:$V$348,Total!V$1,0)</f>
        <v>12948767</v>
      </c>
      <c r="X9" s="24">
        <f t="shared" si="0"/>
        <v>12948767</v>
      </c>
      <c r="Y9" s="21">
        <f t="shared" si="1"/>
        <v>0</v>
      </c>
    </row>
    <row r="10" spans="1:25" s="21" customFormat="1" x14ac:dyDescent="0.2">
      <c r="A10" s="22">
        <v>11104</v>
      </c>
      <c r="B10" s="11">
        <v>11203</v>
      </c>
      <c r="C10" s="1" t="s">
        <v>291</v>
      </c>
      <c r="D10" s="23">
        <f>VLOOKUP($B10,Total!$A$4:$V$348,Total!C$1,0)</f>
        <v>26</v>
      </c>
      <c r="E10" s="23">
        <f>VLOOKUP($B10,Total!$A$4:$V$348,Total!D$1,0)</f>
        <v>1937416</v>
      </c>
      <c r="F10" s="23">
        <f>VLOOKUP($B10,Total!$A$4:$V$348,Total!E$1,0)</f>
        <v>37</v>
      </c>
      <c r="G10" s="23">
        <f>VLOOKUP($B10,Total!$A$4:$V$348,Total!F$1,0)</f>
        <v>1913899</v>
      </c>
      <c r="H10" s="23">
        <f>VLOOKUP($B10,Total!$A$4:$V$348,Total!G$1,0)</f>
        <v>0</v>
      </c>
      <c r="I10" s="23">
        <f>VLOOKUP($B10,Total!$A$4:$V$348,Total!H$1,0)</f>
        <v>0</v>
      </c>
      <c r="J10" s="23">
        <f>VLOOKUP($B10,Total!$A$4:$V$348,Total!I$1,0)</f>
        <v>0</v>
      </c>
      <c r="K10" s="23">
        <f>VLOOKUP($B10,Total!$A$4:$V$348,Total!J$1,0)</f>
        <v>0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63</v>
      </c>
      <c r="W10" s="23">
        <f>VLOOKUP($B10,Total!$A$4:$V$348,Total!V$1,0)</f>
        <v>3851315</v>
      </c>
      <c r="X10" s="24">
        <f t="shared" si="0"/>
        <v>3851315</v>
      </c>
      <c r="Y10" s="21">
        <f t="shared" si="1"/>
        <v>0</v>
      </c>
    </row>
    <row r="11" spans="1:25" s="21" customFormat="1" x14ac:dyDescent="0.2">
      <c r="A11" s="22">
        <v>11201</v>
      </c>
      <c r="B11" s="11">
        <v>11401</v>
      </c>
      <c r="C11" s="1" t="s">
        <v>292</v>
      </c>
      <c r="D11" s="23">
        <f>VLOOKUP($B11,Total!$A$4:$V$348,Total!C$1,0)</f>
        <v>64</v>
      </c>
      <c r="E11" s="23">
        <f>VLOOKUP($B11,Total!$A$4:$V$348,Total!D$1,0)</f>
        <v>4769024</v>
      </c>
      <c r="F11" s="23">
        <f>VLOOKUP($B11,Total!$A$4:$V$348,Total!E$1,0)</f>
        <v>91</v>
      </c>
      <c r="G11" s="23">
        <f>VLOOKUP($B11,Total!$A$4:$V$348,Total!F$1,0)</f>
        <v>4707157</v>
      </c>
      <c r="H11" s="23">
        <f>VLOOKUP($B11,Total!$A$4:$V$348,Total!G$1,0)</f>
        <v>0</v>
      </c>
      <c r="I11" s="23">
        <f>VLOOKUP($B11,Total!$A$4:$V$348,Total!H$1,0)</f>
        <v>0</v>
      </c>
      <c r="J11" s="23">
        <f>VLOOKUP($B11,Total!$A$4:$V$348,Total!I$1,0)</f>
        <v>0</v>
      </c>
      <c r="K11" s="23">
        <f>VLOOKUP($B11,Total!$A$4:$V$348,Total!J$1,0)</f>
        <v>0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155</v>
      </c>
      <c r="W11" s="23">
        <f>VLOOKUP($B11,Total!$A$4:$V$348,Total!V$1,0)</f>
        <v>9476181</v>
      </c>
      <c r="X11" s="24">
        <f t="shared" si="0"/>
        <v>9476181</v>
      </c>
      <c r="Y11" s="21">
        <f t="shared" si="1"/>
        <v>0</v>
      </c>
    </row>
    <row r="12" spans="1:25" s="21" customFormat="1" x14ac:dyDescent="0.2">
      <c r="A12" s="22">
        <v>11203</v>
      </c>
      <c r="B12" s="11">
        <v>11402</v>
      </c>
      <c r="C12" s="1" t="s">
        <v>293</v>
      </c>
      <c r="D12" s="23">
        <f>VLOOKUP($B12,Total!$A$4:$V$348,Total!C$1,0)</f>
        <v>33</v>
      </c>
      <c r="E12" s="23">
        <f>VLOOKUP($B12,Total!$A$4:$V$348,Total!D$1,0)</f>
        <v>2459028</v>
      </c>
      <c r="F12" s="23">
        <f>VLOOKUP($B12,Total!$A$4:$V$348,Total!E$1,0)</f>
        <v>69</v>
      </c>
      <c r="G12" s="23">
        <f>VLOOKUP($B12,Total!$A$4:$V$348,Total!F$1,0)</f>
        <v>3569163</v>
      </c>
      <c r="H12" s="23">
        <f>VLOOKUP($B12,Total!$A$4:$V$348,Total!G$1,0)</f>
        <v>0</v>
      </c>
      <c r="I12" s="23">
        <f>VLOOKUP($B12,Total!$A$4:$V$348,Total!H$1,0)</f>
        <v>0</v>
      </c>
      <c r="J12" s="23">
        <f>VLOOKUP($B12,Total!$A$4:$V$348,Total!I$1,0)</f>
        <v>0</v>
      </c>
      <c r="K12" s="23">
        <f>VLOOKUP($B12,Total!$A$4:$V$348,Total!J$1,0)</f>
        <v>0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5</v>
      </c>
      <c r="Q12" s="23">
        <f>VLOOKUP($B12,Total!$A$4:$V$348,Total!P$1,0)</f>
        <v>372580</v>
      </c>
      <c r="R12" s="23">
        <f>VLOOKUP($B12,Total!$A$4:$V$348,Total!Q$1,0)</f>
        <v>1</v>
      </c>
      <c r="S12" s="23">
        <f>VLOOKUP($B12,Total!$A$4:$V$348,Total!R$1,0)</f>
        <v>51727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108</v>
      </c>
      <c r="W12" s="23">
        <f>VLOOKUP($B12,Total!$A$4:$V$348,Total!V$1,0)</f>
        <v>6452498</v>
      </c>
      <c r="X12" s="24">
        <f t="shared" si="0"/>
        <v>6452498</v>
      </c>
      <c r="Y12" s="21">
        <f t="shared" si="1"/>
        <v>0</v>
      </c>
    </row>
    <row r="13" spans="1:25" s="21" customFormat="1" x14ac:dyDescent="0.2">
      <c r="A13" s="22">
        <v>11301</v>
      </c>
      <c r="B13" s="11">
        <v>11301</v>
      </c>
      <c r="C13" s="1" t="s">
        <v>294</v>
      </c>
      <c r="D13" s="23">
        <f>VLOOKUP($B13,Total!$A$4:$V$348,Total!C$1,0)</f>
        <v>37</v>
      </c>
      <c r="E13" s="23">
        <f>VLOOKUP($B13,Total!$A$4:$V$348,Total!D$1,0)</f>
        <v>2757092</v>
      </c>
      <c r="F13" s="23">
        <f>VLOOKUP($B13,Total!$A$4:$V$348,Total!E$1,0)</f>
        <v>92</v>
      </c>
      <c r="G13" s="23">
        <f>VLOOKUP($B13,Total!$A$4:$V$348,Total!F$1,0)</f>
        <v>4758884</v>
      </c>
      <c r="H13" s="23">
        <f>VLOOKUP($B13,Total!$A$4:$V$348,Total!G$1,0)</f>
        <v>0</v>
      </c>
      <c r="I13" s="23">
        <f>VLOOKUP($B13,Total!$A$4:$V$348,Total!H$1,0)</f>
        <v>0</v>
      </c>
      <c r="J13" s="23">
        <f>VLOOKUP($B13,Total!$A$4:$V$348,Total!I$1,0)</f>
        <v>0</v>
      </c>
      <c r="K13" s="23">
        <f>VLOOKUP($B13,Total!$A$4:$V$348,Total!J$1,0)</f>
        <v>0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17</v>
      </c>
      <c r="Q13" s="23">
        <f>VLOOKUP($B13,Total!$A$4:$V$348,Total!P$1,0)</f>
        <v>1266772</v>
      </c>
      <c r="R13" s="23">
        <f>VLOOKUP($B13,Total!$A$4:$V$348,Total!Q$1,0)</f>
        <v>5</v>
      </c>
      <c r="S13" s="23">
        <f>VLOOKUP($B13,Total!$A$4:$V$348,Total!R$1,0)</f>
        <v>258635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151</v>
      </c>
      <c r="W13" s="23">
        <f>VLOOKUP($B13,Total!$A$4:$V$348,Total!V$1,0)</f>
        <v>9041383</v>
      </c>
      <c r="X13" s="24">
        <f t="shared" si="0"/>
        <v>9041383</v>
      </c>
      <c r="Y13" s="21">
        <f t="shared" si="1"/>
        <v>0</v>
      </c>
    </row>
    <row r="14" spans="1:25" s="21" customFormat="1" x14ac:dyDescent="0.2">
      <c r="A14" s="22">
        <v>11302</v>
      </c>
      <c r="B14" s="11">
        <v>11302</v>
      </c>
      <c r="C14" s="1" t="s">
        <v>295</v>
      </c>
      <c r="D14" s="23">
        <f>VLOOKUP($B14,Total!$A$4:$V$348,Total!C$1,0)</f>
        <v>0</v>
      </c>
      <c r="E14" s="23">
        <f>VLOOKUP($B14,Total!$A$4:$V$348,Total!D$1,0)</f>
        <v>0</v>
      </c>
      <c r="F14" s="23">
        <f>VLOOKUP($B14,Total!$A$4:$V$348,Total!E$1,0)</f>
        <v>0</v>
      </c>
      <c r="G14" s="23">
        <f>VLOOKUP($B14,Total!$A$4:$V$348,Total!F$1,0)</f>
        <v>0</v>
      </c>
      <c r="H14" s="23">
        <f>VLOOKUP($B14,Total!$A$4:$V$348,Total!G$1,0)</f>
        <v>0</v>
      </c>
      <c r="I14" s="23">
        <f>VLOOKUP($B14,Total!$A$4:$V$348,Total!H$1,0)</f>
        <v>0</v>
      </c>
      <c r="J14" s="23">
        <f>VLOOKUP($B14,Total!$A$4:$V$348,Total!I$1,0)</f>
        <v>0</v>
      </c>
      <c r="K14" s="23">
        <f>VLOOKUP($B14,Total!$A$4:$V$348,Total!J$1,0)</f>
        <v>0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0</v>
      </c>
      <c r="Q14" s="23">
        <f>VLOOKUP($B14,Total!$A$4:$V$348,Total!P$1,0)</f>
        <v>0</v>
      </c>
      <c r="R14" s="23">
        <f>VLOOKUP($B14,Total!$A$4:$V$348,Total!Q$1,0)</f>
        <v>0</v>
      </c>
      <c r="S14" s="23">
        <f>VLOOKUP($B14,Total!$A$4:$V$348,Total!R$1,0)</f>
        <v>0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0</v>
      </c>
      <c r="W14" s="23">
        <f>VLOOKUP($B14,Total!$A$4:$V$348,Total!V$1,0)</f>
        <v>0</v>
      </c>
      <c r="X14" s="24">
        <f t="shared" si="0"/>
        <v>0</v>
      </c>
      <c r="Y14" s="21">
        <f t="shared" si="1"/>
        <v>0</v>
      </c>
    </row>
    <row r="15" spans="1:25" s="21" customFormat="1" x14ac:dyDescent="0.2">
      <c r="A15" s="22">
        <v>11303</v>
      </c>
      <c r="B15" s="11">
        <v>11303</v>
      </c>
      <c r="C15" s="1" t="s">
        <v>296</v>
      </c>
      <c r="D15" s="23">
        <f>VLOOKUP($B15,Total!$A$4:$V$348,Total!C$1,0)</f>
        <v>10</v>
      </c>
      <c r="E15" s="23">
        <f>VLOOKUP($B15,Total!$A$4:$V$348,Total!D$1,0)</f>
        <v>745160</v>
      </c>
      <c r="F15" s="23">
        <f>VLOOKUP($B15,Total!$A$4:$V$348,Total!E$1,0)</f>
        <v>14</v>
      </c>
      <c r="G15" s="23">
        <f>VLOOKUP($B15,Total!$A$4:$V$348,Total!F$1,0)</f>
        <v>724178</v>
      </c>
      <c r="H15" s="23">
        <f>VLOOKUP($B15,Total!$A$4:$V$348,Total!G$1,0)</f>
        <v>0</v>
      </c>
      <c r="I15" s="23">
        <f>VLOOKUP($B15,Total!$A$4:$V$348,Total!H$1,0)</f>
        <v>0</v>
      </c>
      <c r="J15" s="23">
        <f>VLOOKUP($B15,Total!$A$4:$V$348,Total!I$1,0)</f>
        <v>0</v>
      </c>
      <c r="K15" s="23">
        <f>VLOOKUP($B15,Total!$A$4:$V$348,Total!J$1,0)</f>
        <v>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7</v>
      </c>
      <c r="Q15" s="23">
        <f>VLOOKUP($B15,Total!$A$4:$V$348,Total!P$1,0)</f>
        <v>521612</v>
      </c>
      <c r="R15" s="23">
        <f>VLOOKUP($B15,Total!$A$4:$V$348,Total!Q$1,0)</f>
        <v>3</v>
      </c>
      <c r="S15" s="23">
        <f>VLOOKUP($B15,Total!$A$4:$V$348,Total!R$1,0)</f>
        <v>155181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34</v>
      </c>
      <c r="W15" s="23">
        <f>VLOOKUP($B15,Total!$A$4:$V$348,Total!V$1,0)</f>
        <v>2146131</v>
      </c>
      <c r="X15" s="24">
        <f t="shared" si="0"/>
        <v>2146131</v>
      </c>
      <c r="Y15" s="21">
        <f t="shared" si="1"/>
        <v>0</v>
      </c>
    </row>
    <row r="16" spans="1:25" s="21" customFormat="1" x14ac:dyDescent="0.2">
      <c r="A16" s="22">
        <v>11401</v>
      </c>
      <c r="B16" s="11">
        <v>11101</v>
      </c>
      <c r="C16" s="1" t="s">
        <v>297</v>
      </c>
      <c r="D16" s="23">
        <f>VLOOKUP($B16,Total!$A$4:$V$348,Total!C$1,0)</f>
        <v>286</v>
      </c>
      <c r="E16" s="23">
        <f>VLOOKUP($B16,Total!$A$4:$V$348,Total!D$1,0)</f>
        <v>21311576</v>
      </c>
      <c r="F16" s="23">
        <f>VLOOKUP($B16,Total!$A$4:$V$348,Total!E$1,0)</f>
        <v>458</v>
      </c>
      <c r="G16" s="23">
        <f>VLOOKUP($B16,Total!$A$4:$V$348,Total!F$1,0)</f>
        <v>23690966</v>
      </c>
      <c r="H16" s="23">
        <f>VLOOKUP($B16,Total!$A$4:$V$348,Total!G$1,0)</f>
        <v>0</v>
      </c>
      <c r="I16" s="23">
        <f>VLOOKUP($B16,Total!$A$4:$V$348,Total!H$1,0)</f>
        <v>0</v>
      </c>
      <c r="J16" s="23">
        <f>VLOOKUP($B16,Total!$A$4:$V$348,Total!I$1,0)</f>
        <v>0</v>
      </c>
      <c r="K16" s="23">
        <f>VLOOKUP($B16,Total!$A$4:$V$348,Total!J$1,0)</f>
        <v>0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81</v>
      </c>
      <c r="Q16" s="23">
        <f>VLOOKUP($B16,Total!$A$4:$V$348,Total!P$1,0)</f>
        <v>6035796</v>
      </c>
      <c r="R16" s="23">
        <f>VLOOKUP($B16,Total!$A$4:$V$348,Total!Q$1,0)</f>
        <v>24</v>
      </c>
      <c r="S16" s="23">
        <f>VLOOKUP($B16,Total!$A$4:$V$348,Total!R$1,0)</f>
        <v>1241448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849</v>
      </c>
      <c r="W16" s="23">
        <f>VLOOKUP($B16,Total!$A$4:$V$348,Total!V$1,0)</f>
        <v>52279786</v>
      </c>
      <c r="X16" s="24">
        <f t="shared" si="0"/>
        <v>52279786</v>
      </c>
      <c r="Y16" s="21">
        <f t="shared" si="1"/>
        <v>0</v>
      </c>
    </row>
    <row r="17" spans="1:25" s="21" customFormat="1" x14ac:dyDescent="0.2">
      <c r="A17" s="36">
        <v>11402</v>
      </c>
      <c r="B17" s="11">
        <v>11102</v>
      </c>
      <c r="C17" s="1" t="s">
        <v>298</v>
      </c>
      <c r="D17" s="23">
        <f>VLOOKUP($B17,Total!$A$4:$V$348,Total!C$1,0)</f>
        <v>21</v>
      </c>
      <c r="E17" s="23">
        <f>VLOOKUP($B17,Total!$A$4:$V$348,Total!D$1,0)</f>
        <v>1564836</v>
      </c>
      <c r="F17" s="23">
        <f>VLOOKUP($B17,Total!$A$4:$V$348,Total!E$1,0)</f>
        <v>9</v>
      </c>
      <c r="G17" s="23">
        <f>VLOOKUP($B17,Total!$A$4:$V$348,Total!F$1,0)</f>
        <v>465543</v>
      </c>
      <c r="H17" s="23">
        <f>VLOOKUP($B17,Total!$A$4:$V$348,Total!G$1,0)</f>
        <v>0</v>
      </c>
      <c r="I17" s="23">
        <f>VLOOKUP($B17,Total!$A$4:$V$348,Total!H$1,0)</f>
        <v>0</v>
      </c>
      <c r="J17" s="23">
        <f>VLOOKUP($B17,Total!$A$4:$V$348,Total!I$1,0)</f>
        <v>0</v>
      </c>
      <c r="K17" s="23">
        <f>VLOOKUP($B17,Total!$A$4:$V$348,Total!J$1,0)</f>
        <v>0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6</v>
      </c>
      <c r="Q17" s="23">
        <f>VLOOKUP($B17,Total!$A$4:$V$348,Total!P$1,0)</f>
        <v>447096</v>
      </c>
      <c r="R17" s="23">
        <f>VLOOKUP($B17,Total!$A$4:$V$348,Total!Q$1,0)</f>
        <v>2</v>
      </c>
      <c r="S17" s="23">
        <f>VLOOKUP($B17,Total!$A$4:$V$348,Total!R$1,0)</f>
        <v>103454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38</v>
      </c>
      <c r="W17" s="23">
        <f>VLOOKUP($B17,Total!$A$4:$V$348,Total!V$1,0)</f>
        <v>2580929</v>
      </c>
      <c r="X17" s="24">
        <f t="shared" si="0"/>
        <v>2580929</v>
      </c>
      <c r="Y17" s="21">
        <f t="shared" si="1"/>
        <v>0</v>
      </c>
    </row>
    <row r="18" spans="1:25" s="21" customFormat="1" ht="13.5" customHeight="1" x14ac:dyDescent="0.2">
      <c r="A18" s="197" t="s">
        <v>366</v>
      </c>
      <c r="B18" s="197"/>
      <c r="C18" s="197"/>
      <c r="D18" s="60">
        <f t="shared" ref="D18:W18" si="2">SUM(D8:D17)</f>
        <v>826</v>
      </c>
      <c r="E18" s="60">
        <f t="shared" si="2"/>
        <v>61550216</v>
      </c>
      <c r="F18" s="60">
        <f t="shared" si="2"/>
        <v>1259</v>
      </c>
      <c r="G18" s="60">
        <f t="shared" si="2"/>
        <v>65124293</v>
      </c>
      <c r="H18" s="60">
        <f t="shared" si="2"/>
        <v>0</v>
      </c>
      <c r="I18" s="60">
        <f t="shared" si="2"/>
        <v>0</v>
      </c>
      <c r="J18" s="60">
        <f t="shared" si="2"/>
        <v>0</v>
      </c>
      <c r="K18" s="60">
        <f t="shared" si="2"/>
        <v>0</v>
      </c>
      <c r="L18" s="60">
        <f t="shared" si="2"/>
        <v>0</v>
      </c>
      <c r="M18" s="60">
        <f t="shared" si="2"/>
        <v>0</v>
      </c>
      <c r="N18" s="60">
        <f t="shared" si="2"/>
        <v>0</v>
      </c>
      <c r="O18" s="60">
        <f t="shared" si="2"/>
        <v>0</v>
      </c>
      <c r="P18" s="60">
        <f t="shared" si="2"/>
        <v>147</v>
      </c>
      <c r="Q18" s="60">
        <f t="shared" si="2"/>
        <v>10953852</v>
      </c>
      <c r="R18" s="60">
        <f t="shared" si="2"/>
        <v>50</v>
      </c>
      <c r="S18" s="60">
        <f t="shared" si="2"/>
        <v>2586350</v>
      </c>
      <c r="T18" s="60">
        <f t="shared" si="2"/>
        <v>0</v>
      </c>
      <c r="U18" s="61">
        <f t="shared" si="2"/>
        <v>0</v>
      </c>
      <c r="V18" s="60">
        <f t="shared" si="2"/>
        <v>2282</v>
      </c>
      <c r="W18" s="28">
        <f t="shared" si="2"/>
        <v>140214711</v>
      </c>
    </row>
    <row r="21" spans="1:25" x14ac:dyDescent="0.2">
      <c r="F21" s="31" t="s">
        <v>367</v>
      </c>
      <c r="G21" s="32">
        <v>72486</v>
      </c>
    </row>
    <row r="22" spans="1:25" x14ac:dyDescent="0.2">
      <c r="F22" s="31" t="s">
        <v>368</v>
      </c>
      <c r="G22" s="32">
        <v>50318</v>
      </c>
    </row>
  </sheetData>
  <mergeCells count="13">
    <mergeCell ref="A18:C18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8" style="14" customWidth="1"/>
    <col min="2" max="2" width="17.7109375" style="14" customWidth="1"/>
    <col min="3" max="3" width="15.85546875" style="14" customWidth="1"/>
    <col min="4" max="4" width="11.7109375" hidden="1" customWidth="1"/>
    <col min="5" max="5" width="12.7109375" hidden="1" customWidth="1"/>
    <col min="6" max="6" width="13.85546875" hidden="1" customWidth="1"/>
    <col min="7" max="7" width="14.85546875" hidden="1" customWidth="1"/>
    <col min="8" max="8" width="11.7109375" hidden="1" customWidth="1"/>
    <col min="9" max="9" width="14.140625" hidden="1" customWidth="1"/>
    <col min="10" max="10" width="12.42578125" hidden="1" customWidth="1"/>
    <col min="11" max="11" width="13" hidden="1" customWidth="1"/>
    <col min="12" max="12" width="11.7109375" hidden="1" customWidth="1"/>
    <col min="13" max="15" width="12.42578125" hidden="1" customWidth="1"/>
    <col min="16" max="17" width="11.7109375" hidden="1" customWidth="1"/>
    <col min="18" max="18" width="12.42578125" hidden="1" customWidth="1"/>
    <col min="19" max="19" width="11.7109375" hidden="1" customWidth="1"/>
    <col min="20" max="20" width="9.5703125" hidden="1" customWidth="1"/>
    <col min="21" max="21" width="11.855468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3" ht="18" x14ac:dyDescent="0.25">
      <c r="A4" s="194" t="s">
        <v>380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6" spans="1:33" ht="15.75" customHeight="1" x14ac:dyDescent="0.2">
      <c r="A6" s="198" t="s">
        <v>362</v>
      </c>
      <c r="B6" s="205" t="s">
        <v>365</v>
      </c>
      <c r="C6" s="206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89.25" x14ac:dyDescent="0.2">
      <c r="A7" s="198"/>
      <c r="B7" s="205"/>
      <c r="C7" s="206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3" s="21" customFormat="1" x14ac:dyDescent="0.2">
      <c r="A8" s="62">
        <v>12101</v>
      </c>
      <c r="B8" s="11">
        <v>12401</v>
      </c>
      <c r="C8" s="1" t="s">
        <v>299</v>
      </c>
      <c r="D8" s="23">
        <f>VLOOKUP($B8,Total!$A$4:$V$348,Total!C$1,0)</f>
        <v>104</v>
      </c>
      <c r="E8" s="23">
        <f>VLOOKUP($B8,Total!$A$4:$V$348,Total!D$1,0)</f>
        <v>7749664</v>
      </c>
      <c r="F8" s="23">
        <f>VLOOKUP($B8,Total!$A$4:$V$348,Total!E$1,0)</f>
        <v>278</v>
      </c>
      <c r="G8" s="23">
        <f>VLOOKUP($B8,Total!$A$4:$V$348,Total!F$1,0)</f>
        <v>14380106</v>
      </c>
      <c r="H8" s="23">
        <f>VLOOKUP($B8,Total!$A$4:$V$348,Total!G$1,0)</f>
        <v>18</v>
      </c>
      <c r="I8" s="23">
        <f>VLOOKUP($B8,Total!$A$4:$V$348,Total!H$1,0)</f>
        <v>1341288</v>
      </c>
      <c r="J8" s="23">
        <f>VLOOKUP($B8,Total!$A$4:$V$348,Total!I$1,0)</f>
        <v>75</v>
      </c>
      <c r="K8" s="23">
        <f>VLOOKUP($B8,Total!$A$4:$V$348,Total!J$1,0)</f>
        <v>3879525</v>
      </c>
      <c r="L8" s="23">
        <f>VLOOKUP($B8,Total!$A$4:$V$348,Total!K$1,0)</f>
        <v>13</v>
      </c>
      <c r="M8" s="23">
        <f>VLOOKUP($B8,Total!$A$4:$V$348,Total!L$1,0)</f>
        <v>968708</v>
      </c>
      <c r="N8" s="23">
        <f>VLOOKUP($B8,Total!$A$4:$V$348,Total!M$1,0)</f>
        <v>2</v>
      </c>
      <c r="O8" s="23">
        <f>VLOOKUP($B8,Total!$A$4:$V$348,Total!N$1,0)</f>
        <v>103454</v>
      </c>
      <c r="P8" s="23">
        <f>VLOOKUP($B8,Total!$A$4:$V$348,Total!O$1,0)</f>
        <v>53</v>
      </c>
      <c r="Q8" s="23">
        <f>VLOOKUP($B8,Total!$A$4:$V$348,Total!P$1,0)</f>
        <v>3949348</v>
      </c>
      <c r="R8" s="23">
        <f>VLOOKUP($B8,Total!$A$4:$V$348,Total!Q$1,0)</f>
        <v>17</v>
      </c>
      <c r="S8" s="23">
        <f>VLOOKUP($B8,Total!$A$4:$V$348,Total!R$1,0)</f>
        <v>879359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560</v>
      </c>
      <c r="W8" s="23">
        <f>VLOOKUP($B8,Total!$A$4:$V$348,Total!V$1,0)</f>
        <v>33251452</v>
      </c>
      <c r="X8" s="24">
        <f t="shared" ref="X8:X17" si="0">E8+G8+I8+K8+M8+O8+Q8+S8+U8</f>
        <v>33251452</v>
      </c>
      <c r="Y8" s="21">
        <f t="shared" ref="Y8:Y17" si="1">IF(W8=X8,0,1)</f>
        <v>0</v>
      </c>
      <c r="Z8" s="21">
        <v>0</v>
      </c>
      <c r="AA8" s="21">
        <v>0</v>
      </c>
      <c r="AC8" s="24">
        <f t="shared" ref="AC8:AC17" si="2">X8+Z8</f>
        <v>33251452</v>
      </c>
      <c r="AD8" s="21">
        <f t="shared" ref="AD8:AD17" si="3">Y8+AA8</f>
        <v>0</v>
      </c>
      <c r="AG8" s="24"/>
    </row>
    <row r="9" spans="1:33" s="21" customFormat="1" x14ac:dyDescent="0.2">
      <c r="A9" s="42">
        <v>12103</v>
      </c>
      <c r="B9" s="11">
        <v>12402</v>
      </c>
      <c r="C9" s="1" t="s">
        <v>300</v>
      </c>
      <c r="D9" s="23">
        <f>VLOOKUP($B9,Total!$A$4:$V$348,Total!C$1,0)</f>
        <v>16</v>
      </c>
      <c r="E9" s="23">
        <f>VLOOKUP($B9,Total!$A$4:$V$348,Total!D$1,0)</f>
        <v>1192256</v>
      </c>
      <c r="F9" s="23">
        <f>VLOOKUP($B9,Total!$A$4:$V$348,Total!E$1,0)</f>
        <v>12</v>
      </c>
      <c r="G9" s="23">
        <f>VLOOKUP($B9,Total!$A$4:$V$348,Total!F$1,0)</f>
        <v>620724</v>
      </c>
      <c r="H9" s="23">
        <f>VLOOKUP($B9,Total!$A$4:$V$348,Total!G$1,0)</f>
        <v>6</v>
      </c>
      <c r="I9" s="23">
        <f>VLOOKUP($B9,Total!$A$4:$V$348,Total!H$1,0)</f>
        <v>447096</v>
      </c>
      <c r="J9" s="23">
        <f>VLOOKUP($B9,Total!$A$4:$V$348,Total!I$1,0)</f>
        <v>4</v>
      </c>
      <c r="K9" s="23">
        <f>VLOOKUP($B9,Total!$A$4:$V$348,Total!J$1,0)</f>
        <v>206908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38</v>
      </c>
      <c r="W9" s="23">
        <f>VLOOKUP($B9,Total!$A$4:$V$348,Total!V$1,0)</f>
        <v>2466984</v>
      </c>
      <c r="X9" s="24">
        <f t="shared" si="0"/>
        <v>2466984</v>
      </c>
      <c r="Y9" s="21">
        <f t="shared" si="1"/>
        <v>0</v>
      </c>
      <c r="Z9" s="21">
        <v>0</v>
      </c>
      <c r="AA9" s="21">
        <v>0</v>
      </c>
      <c r="AC9" s="24">
        <f t="shared" si="2"/>
        <v>2466984</v>
      </c>
      <c r="AD9" s="21">
        <f t="shared" si="3"/>
        <v>0</v>
      </c>
      <c r="AG9" s="24"/>
    </row>
    <row r="10" spans="1:33" s="21" customFormat="1" x14ac:dyDescent="0.2">
      <c r="A10" s="42">
        <v>12202</v>
      </c>
      <c r="B10" s="11">
        <v>12103</v>
      </c>
      <c r="C10" s="1" t="s">
        <v>301</v>
      </c>
      <c r="D10" s="23">
        <f>VLOOKUP($B10,Total!$A$4:$V$348,Total!C$1,0)</f>
        <v>6</v>
      </c>
      <c r="E10" s="23">
        <f>VLOOKUP($B10,Total!$A$4:$V$348,Total!D$1,0)</f>
        <v>447096</v>
      </c>
      <c r="F10" s="23">
        <f>VLOOKUP($B10,Total!$A$4:$V$348,Total!E$1,0)</f>
        <v>4</v>
      </c>
      <c r="G10" s="23">
        <f>VLOOKUP($B10,Total!$A$4:$V$348,Total!F$1,0)</f>
        <v>206908</v>
      </c>
      <c r="H10" s="23">
        <f>VLOOKUP($B10,Total!$A$4:$V$348,Total!G$1,0)</f>
        <v>3</v>
      </c>
      <c r="I10" s="23">
        <f>VLOOKUP($B10,Total!$A$4:$V$348,Total!H$1,0)</f>
        <v>223548</v>
      </c>
      <c r="J10" s="23">
        <f>VLOOKUP($B10,Total!$A$4:$V$348,Total!I$1,0)</f>
        <v>3</v>
      </c>
      <c r="K10" s="23">
        <f>VLOOKUP($B10,Total!$A$4:$V$348,Total!J$1,0)</f>
        <v>155181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16</v>
      </c>
      <c r="W10" s="23">
        <f>VLOOKUP($B10,Total!$A$4:$V$348,Total!V$1,0)</f>
        <v>1032733</v>
      </c>
      <c r="X10" s="24">
        <f t="shared" si="0"/>
        <v>1032733</v>
      </c>
      <c r="Y10" s="21">
        <f t="shared" si="1"/>
        <v>0</v>
      </c>
      <c r="Z10" s="21">
        <v>0</v>
      </c>
      <c r="AA10" s="21">
        <v>0</v>
      </c>
      <c r="AC10" s="24">
        <f t="shared" si="2"/>
        <v>1032733</v>
      </c>
      <c r="AD10" s="21">
        <f t="shared" si="3"/>
        <v>0</v>
      </c>
      <c r="AG10" s="24"/>
    </row>
    <row r="11" spans="1:33" s="21" customFormat="1" x14ac:dyDescent="0.2">
      <c r="A11" s="42">
        <v>12204</v>
      </c>
      <c r="B11" s="11">
        <v>12104</v>
      </c>
      <c r="C11" s="1" t="s">
        <v>302</v>
      </c>
      <c r="D11" s="23">
        <f>VLOOKUP($B11,Total!$A$4:$V$348,Total!C$1,0)</f>
        <v>7</v>
      </c>
      <c r="E11" s="23">
        <f>VLOOKUP($B11,Total!$A$4:$V$348,Total!D$1,0)</f>
        <v>521612</v>
      </c>
      <c r="F11" s="23">
        <f>VLOOKUP($B11,Total!$A$4:$V$348,Total!E$1,0)</f>
        <v>11</v>
      </c>
      <c r="G11" s="23">
        <f>VLOOKUP($B11,Total!$A$4:$V$348,Total!F$1,0)</f>
        <v>568997</v>
      </c>
      <c r="H11" s="23">
        <f>VLOOKUP($B11,Total!$A$4:$V$348,Total!G$1,0)</f>
        <v>1</v>
      </c>
      <c r="I11" s="23">
        <f>VLOOKUP($B11,Total!$A$4:$V$348,Total!H$1,0)</f>
        <v>74516</v>
      </c>
      <c r="J11" s="23">
        <f>VLOOKUP($B11,Total!$A$4:$V$348,Total!I$1,0)</f>
        <v>5</v>
      </c>
      <c r="K11" s="23">
        <f>VLOOKUP($B11,Total!$A$4:$V$348,Total!J$1,0)</f>
        <v>258635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1</v>
      </c>
      <c r="U11" s="23">
        <f>VLOOKUP($B11,Total!$A$4:$V$348,Total!T$1,0)</f>
        <v>0</v>
      </c>
      <c r="V11" s="23">
        <f>VLOOKUP($B11,Total!$A$4:$V$348,Total!U$1,0)</f>
        <v>25</v>
      </c>
      <c r="W11" s="23">
        <f>VLOOKUP($B11,Total!$A$4:$V$348,Total!V$1,0)</f>
        <v>1423760</v>
      </c>
      <c r="X11" s="24">
        <f t="shared" si="0"/>
        <v>1423760</v>
      </c>
      <c r="Y11" s="21">
        <f t="shared" si="1"/>
        <v>0</v>
      </c>
      <c r="Z11" s="53">
        <v>1</v>
      </c>
      <c r="AA11" s="21">
        <v>0</v>
      </c>
      <c r="AC11" s="24">
        <f t="shared" si="2"/>
        <v>1423761</v>
      </c>
      <c r="AD11" s="21">
        <f t="shared" si="3"/>
        <v>0</v>
      </c>
      <c r="AG11" s="24"/>
    </row>
    <row r="12" spans="1:33" s="21" customFormat="1" x14ac:dyDescent="0.2">
      <c r="A12" s="39">
        <v>12205</v>
      </c>
      <c r="B12" s="11">
        <v>12101</v>
      </c>
      <c r="C12" s="1" t="s">
        <v>303</v>
      </c>
      <c r="D12" s="23">
        <f>VLOOKUP($B12,Total!$A$4:$V$348,Total!C$1,0)</f>
        <v>586</v>
      </c>
      <c r="E12" s="23">
        <f>VLOOKUP($B12,Total!$A$4:$V$348,Total!D$1,0)</f>
        <v>43666376</v>
      </c>
      <c r="F12" s="23">
        <f>VLOOKUP($B12,Total!$A$4:$V$348,Total!E$1,0)</f>
        <v>1446</v>
      </c>
      <c r="G12" s="23">
        <f>VLOOKUP($B12,Total!$A$4:$V$348,Total!F$1,0)</f>
        <v>74797242</v>
      </c>
      <c r="H12" s="23">
        <f>VLOOKUP($B12,Total!$A$4:$V$348,Total!G$1,0)</f>
        <v>190</v>
      </c>
      <c r="I12" s="23">
        <f>VLOOKUP($B12,Total!$A$4:$V$348,Total!H$1,0)</f>
        <v>14158040</v>
      </c>
      <c r="J12" s="23">
        <f>VLOOKUP($B12,Total!$A$4:$V$348,Total!I$1,0)</f>
        <v>226</v>
      </c>
      <c r="K12" s="23">
        <f>VLOOKUP($B12,Total!$A$4:$V$348,Total!J$1,0)</f>
        <v>11690302</v>
      </c>
      <c r="L12" s="23">
        <f>VLOOKUP($B12,Total!$A$4:$V$348,Total!K$1,0)</f>
        <v>15</v>
      </c>
      <c r="M12" s="23">
        <f>VLOOKUP($B12,Total!$A$4:$V$348,Total!L$1,0)</f>
        <v>1117740</v>
      </c>
      <c r="N12" s="23">
        <f>VLOOKUP($B12,Total!$A$4:$V$348,Total!M$1,0)</f>
        <v>25</v>
      </c>
      <c r="O12" s="23">
        <f>VLOOKUP($B12,Total!$A$4:$V$348,Total!N$1,0)</f>
        <v>1293175</v>
      </c>
      <c r="P12" s="23">
        <f>VLOOKUP($B12,Total!$A$4:$V$348,Total!O$1,0)</f>
        <v>42</v>
      </c>
      <c r="Q12" s="23">
        <f>VLOOKUP($B12,Total!$A$4:$V$348,Total!P$1,0)</f>
        <v>3129672</v>
      </c>
      <c r="R12" s="23">
        <f>VLOOKUP($B12,Total!$A$4:$V$348,Total!Q$1,0)</f>
        <v>17</v>
      </c>
      <c r="S12" s="23">
        <f>VLOOKUP($B12,Total!$A$4:$V$348,Total!R$1,0)</f>
        <v>879359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2547</v>
      </c>
      <c r="W12" s="23">
        <f>VLOOKUP($B12,Total!$A$4:$V$348,Total!V$1,0)</f>
        <v>150731906</v>
      </c>
      <c r="X12" s="24">
        <f t="shared" si="0"/>
        <v>150731906</v>
      </c>
      <c r="Y12" s="21">
        <f t="shared" si="1"/>
        <v>0</v>
      </c>
      <c r="Z12" s="21">
        <v>0</v>
      </c>
      <c r="AA12" s="21">
        <v>0</v>
      </c>
      <c r="AC12" s="24">
        <f t="shared" si="2"/>
        <v>150731906</v>
      </c>
      <c r="AD12" s="21">
        <f t="shared" si="3"/>
        <v>0</v>
      </c>
      <c r="AG12" s="24"/>
    </row>
    <row r="13" spans="1:33" s="21" customFormat="1" x14ac:dyDescent="0.2">
      <c r="A13" s="38">
        <v>12206</v>
      </c>
      <c r="B13" s="11">
        <v>12102</v>
      </c>
      <c r="C13" s="1" t="s">
        <v>304</v>
      </c>
      <c r="D13" s="23">
        <f>VLOOKUP($B13,Total!$A$4:$V$348,Total!C$1,0)</f>
        <v>9</v>
      </c>
      <c r="E13" s="23">
        <f>VLOOKUP($B13,Total!$A$4:$V$348,Total!D$1,0)</f>
        <v>670644</v>
      </c>
      <c r="F13" s="23">
        <f>VLOOKUP($B13,Total!$A$4:$V$348,Total!E$1,0)</f>
        <v>15</v>
      </c>
      <c r="G13" s="23">
        <f>VLOOKUP($B13,Total!$A$4:$V$348,Total!F$1,0)</f>
        <v>775905</v>
      </c>
      <c r="H13" s="23">
        <f>VLOOKUP($B13,Total!$A$4:$V$348,Total!G$1,0)</f>
        <v>3</v>
      </c>
      <c r="I13" s="23">
        <f>VLOOKUP($B13,Total!$A$4:$V$348,Total!H$1,0)</f>
        <v>223548</v>
      </c>
      <c r="J13" s="23">
        <f>VLOOKUP($B13,Total!$A$4:$V$348,Total!I$1,0)</f>
        <v>3</v>
      </c>
      <c r="K13" s="23">
        <f>VLOOKUP($B13,Total!$A$4:$V$348,Total!J$1,0)</f>
        <v>155181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0</v>
      </c>
      <c r="Q13" s="23">
        <f>VLOOKUP($B13,Total!$A$4:$V$348,Total!P$1,0)</f>
        <v>0</v>
      </c>
      <c r="R13" s="23">
        <f>VLOOKUP($B13,Total!$A$4:$V$348,Total!Q$1,0)</f>
        <v>0</v>
      </c>
      <c r="S13" s="23">
        <f>VLOOKUP($B13,Total!$A$4:$V$348,Total!R$1,0)</f>
        <v>0</v>
      </c>
      <c r="T13" s="23">
        <f>VLOOKUP($B13,Total!$A$4:$V$348,Total!S$1,0)</f>
        <v>2</v>
      </c>
      <c r="U13" s="23">
        <f>VLOOKUP($B13,Total!$A$4:$V$348,Total!T$1,0)</f>
        <v>86079</v>
      </c>
      <c r="V13" s="23">
        <f>VLOOKUP($B13,Total!$A$4:$V$348,Total!U$1,0)</f>
        <v>32</v>
      </c>
      <c r="W13" s="23">
        <f>VLOOKUP($B13,Total!$A$4:$V$348,Total!V$1,0)</f>
        <v>1911357</v>
      </c>
      <c r="X13" s="24">
        <f t="shared" si="0"/>
        <v>1911357</v>
      </c>
      <c r="Y13" s="21">
        <f t="shared" si="1"/>
        <v>0</v>
      </c>
      <c r="Z13" s="21">
        <v>0</v>
      </c>
      <c r="AA13" s="21">
        <v>0</v>
      </c>
      <c r="AC13" s="24">
        <f t="shared" si="2"/>
        <v>1911357</v>
      </c>
      <c r="AD13" s="21">
        <f t="shared" si="3"/>
        <v>0</v>
      </c>
      <c r="AG13" s="24"/>
    </row>
    <row r="14" spans="1:33" s="21" customFormat="1" x14ac:dyDescent="0.2">
      <c r="A14" s="38">
        <v>12301</v>
      </c>
      <c r="B14" s="11">
        <v>12301</v>
      </c>
      <c r="C14" s="1" t="s">
        <v>305</v>
      </c>
      <c r="D14" s="23">
        <f>VLOOKUP($B14,Total!$A$4:$V$348,Total!C$1,0)</f>
        <v>41</v>
      </c>
      <c r="E14" s="23">
        <f>VLOOKUP($B14,Total!$A$4:$V$348,Total!D$1,0)</f>
        <v>3055156</v>
      </c>
      <c r="F14" s="23">
        <f>VLOOKUP($B14,Total!$A$4:$V$348,Total!E$1,0)</f>
        <v>110</v>
      </c>
      <c r="G14" s="23">
        <f>VLOOKUP($B14,Total!$A$4:$V$348,Total!F$1,0)</f>
        <v>5689970</v>
      </c>
      <c r="H14" s="23">
        <f>VLOOKUP($B14,Total!$A$4:$V$348,Total!G$1,0)</f>
        <v>0</v>
      </c>
      <c r="I14" s="23">
        <f>VLOOKUP($B14,Total!$A$4:$V$348,Total!H$1,0)</f>
        <v>0</v>
      </c>
      <c r="J14" s="23">
        <f>VLOOKUP($B14,Total!$A$4:$V$348,Total!I$1,0)</f>
        <v>0</v>
      </c>
      <c r="K14" s="23">
        <f>VLOOKUP($B14,Total!$A$4:$V$348,Total!J$1,0)</f>
        <v>0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0</v>
      </c>
      <c r="Q14" s="23">
        <f>VLOOKUP($B14,Total!$A$4:$V$348,Total!P$1,0)</f>
        <v>0</v>
      </c>
      <c r="R14" s="23">
        <f>VLOOKUP($B14,Total!$A$4:$V$348,Total!Q$1,0)</f>
        <v>0</v>
      </c>
      <c r="S14" s="23">
        <f>VLOOKUP($B14,Total!$A$4:$V$348,Total!R$1,0)</f>
        <v>0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151</v>
      </c>
      <c r="W14" s="23">
        <f>VLOOKUP($B14,Total!$A$4:$V$348,Total!V$1,0)</f>
        <v>8745126</v>
      </c>
      <c r="X14" s="24">
        <f t="shared" si="0"/>
        <v>8745126</v>
      </c>
      <c r="Y14" s="21">
        <f t="shared" si="1"/>
        <v>0</v>
      </c>
      <c r="AC14" s="24">
        <f t="shared" si="2"/>
        <v>8745126</v>
      </c>
      <c r="AD14" s="21">
        <f t="shared" si="3"/>
        <v>0</v>
      </c>
      <c r="AG14" s="24"/>
    </row>
    <row r="15" spans="1:33" s="21" customFormat="1" x14ac:dyDescent="0.2">
      <c r="A15" s="62">
        <v>12302</v>
      </c>
      <c r="B15" s="11">
        <v>12302</v>
      </c>
      <c r="C15" s="1" t="s">
        <v>306</v>
      </c>
      <c r="D15" s="23">
        <f>VLOOKUP($B15,Total!$A$4:$V$348,Total!C$1,0)</f>
        <v>10</v>
      </c>
      <c r="E15" s="23">
        <f>VLOOKUP($B15,Total!$A$4:$V$348,Total!D$1,0)</f>
        <v>745160</v>
      </c>
      <c r="F15" s="23">
        <f>VLOOKUP($B15,Total!$A$4:$V$348,Total!E$1,0)</f>
        <v>12</v>
      </c>
      <c r="G15" s="23">
        <f>VLOOKUP($B15,Total!$A$4:$V$348,Total!F$1,0)</f>
        <v>620724</v>
      </c>
      <c r="H15" s="23">
        <f>VLOOKUP($B15,Total!$A$4:$V$348,Total!G$1,0)</f>
        <v>0</v>
      </c>
      <c r="I15" s="23">
        <f>VLOOKUP($B15,Total!$A$4:$V$348,Total!H$1,0)</f>
        <v>0</v>
      </c>
      <c r="J15" s="23">
        <f>VLOOKUP($B15,Total!$A$4:$V$348,Total!I$1,0)</f>
        <v>0</v>
      </c>
      <c r="K15" s="23">
        <f>VLOOKUP($B15,Total!$A$4:$V$348,Total!J$1,0)</f>
        <v>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0</v>
      </c>
      <c r="Q15" s="23">
        <f>VLOOKUP($B15,Total!$A$4:$V$348,Total!P$1,0)</f>
        <v>0</v>
      </c>
      <c r="R15" s="23">
        <f>VLOOKUP($B15,Total!$A$4:$V$348,Total!Q$1,0)</f>
        <v>0</v>
      </c>
      <c r="S15" s="23">
        <f>VLOOKUP($B15,Total!$A$4:$V$348,Total!R$1,0)</f>
        <v>0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22</v>
      </c>
      <c r="W15" s="23">
        <f>VLOOKUP($B15,Total!$A$4:$V$348,Total!V$1,0)</f>
        <v>1365884</v>
      </c>
      <c r="X15" s="24">
        <f t="shared" si="0"/>
        <v>1365884</v>
      </c>
      <c r="Y15" s="21">
        <f t="shared" si="1"/>
        <v>0</v>
      </c>
      <c r="AC15" s="24">
        <f t="shared" si="2"/>
        <v>1365884</v>
      </c>
      <c r="AD15" s="21">
        <f t="shared" si="3"/>
        <v>0</v>
      </c>
      <c r="AG15" s="24"/>
    </row>
    <row r="16" spans="1:33" s="21" customFormat="1" x14ac:dyDescent="0.2">
      <c r="A16" s="38">
        <v>12304</v>
      </c>
      <c r="B16" s="11">
        <v>12303</v>
      </c>
      <c r="C16" s="1" t="s">
        <v>307</v>
      </c>
      <c r="D16" s="23">
        <f>VLOOKUP($B16,Total!$A$4:$V$348,Total!C$1,0)</f>
        <v>4</v>
      </c>
      <c r="E16" s="23">
        <f>VLOOKUP($B16,Total!$A$4:$V$348,Total!D$1,0)</f>
        <v>298064</v>
      </c>
      <c r="F16" s="23">
        <f>VLOOKUP($B16,Total!$A$4:$V$348,Total!E$1,0)</f>
        <v>6</v>
      </c>
      <c r="G16" s="23">
        <f>VLOOKUP($B16,Total!$A$4:$V$348,Total!F$1,0)</f>
        <v>310362</v>
      </c>
      <c r="H16" s="23">
        <f>VLOOKUP($B16,Total!$A$4:$V$348,Total!G$1,0)</f>
        <v>4</v>
      </c>
      <c r="I16" s="23">
        <f>VLOOKUP($B16,Total!$A$4:$V$348,Total!H$1,0)</f>
        <v>298064</v>
      </c>
      <c r="J16" s="23">
        <f>VLOOKUP($B16,Total!$A$4:$V$348,Total!I$1,0)</f>
        <v>2</v>
      </c>
      <c r="K16" s="23">
        <f>VLOOKUP($B16,Total!$A$4:$V$348,Total!J$1,0)</f>
        <v>103454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3</v>
      </c>
      <c r="Q16" s="23">
        <f>VLOOKUP($B16,Total!$A$4:$V$348,Total!P$1,0)</f>
        <v>223548</v>
      </c>
      <c r="R16" s="23">
        <f>VLOOKUP($B16,Total!$A$4:$V$348,Total!Q$1,0)</f>
        <v>1</v>
      </c>
      <c r="S16" s="23">
        <f>VLOOKUP($B16,Total!$A$4:$V$348,Total!R$1,0)</f>
        <v>51727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20</v>
      </c>
      <c r="W16" s="23">
        <f>VLOOKUP($B16,Total!$A$4:$V$348,Total!V$1,0)</f>
        <v>1285219</v>
      </c>
      <c r="X16" s="24">
        <f t="shared" si="0"/>
        <v>1285219</v>
      </c>
      <c r="Y16" s="21">
        <f t="shared" si="1"/>
        <v>0</v>
      </c>
      <c r="Z16" s="21">
        <v>0</v>
      </c>
      <c r="AA16" s="21">
        <v>0</v>
      </c>
      <c r="AC16" s="24">
        <f t="shared" si="2"/>
        <v>1285219</v>
      </c>
      <c r="AD16" s="21">
        <f t="shared" si="3"/>
        <v>0</v>
      </c>
      <c r="AG16" s="24"/>
    </row>
    <row r="17" spans="1:33" s="21" customFormat="1" x14ac:dyDescent="0.2">
      <c r="A17" s="62">
        <v>12401</v>
      </c>
      <c r="B17" s="11">
        <v>12201</v>
      </c>
      <c r="C17" s="1" t="s">
        <v>308</v>
      </c>
      <c r="D17" s="23">
        <f>VLOOKUP($B17,Total!$A$4:$V$348,Total!C$1,0)</f>
        <v>23</v>
      </c>
      <c r="E17" s="23">
        <f>VLOOKUP($B17,Total!$A$4:$V$348,Total!D$1,0)</f>
        <v>1713868</v>
      </c>
      <c r="F17" s="23">
        <f>VLOOKUP($B17,Total!$A$4:$V$348,Total!E$1,0)</f>
        <v>68</v>
      </c>
      <c r="G17" s="23">
        <f>VLOOKUP($B17,Total!$A$4:$V$348,Total!F$1,0)</f>
        <v>3517436</v>
      </c>
      <c r="H17" s="23">
        <f>VLOOKUP($B17,Total!$A$4:$V$348,Total!G$1,0)</f>
        <v>0</v>
      </c>
      <c r="I17" s="23">
        <f>VLOOKUP($B17,Total!$A$4:$V$348,Total!H$1,0)</f>
        <v>0</v>
      </c>
      <c r="J17" s="23">
        <f>VLOOKUP($B17,Total!$A$4:$V$348,Total!I$1,0)</f>
        <v>0</v>
      </c>
      <c r="K17" s="23">
        <f>VLOOKUP($B17,Total!$A$4:$V$348,Total!J$1,0)</f>
        <v>0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2</v>
      </c>
      <c r="O17" s="23">
        <f>VLOOKUP($B17,Total!$A$4:$V$348,Total!N$1,0)</f>
        <v>103454</v>
      </c>
      <c r="P17" s="23">
        <f>VLOOKUP($B17,Total!$A$4:$V$348,Total!O$1,0)</f>
        <v>0</v>
      </c>
      <c r="Q17" s="23">
        <f>VLOOKUP($B17,Total!$A$4:$V$348,Total!P$1,0)</f>
        <v>0</v>
      </c>
      <c r="R17" s="23">
        <f>VLOOKUP($B17,Total!$A$4:$V$348,Total!Q$1,0)</f>
        <v>0</v>
      </c>
      <c r="S17" s="23">
        <f>VLOOKUP($B17,Total!$A$4:$V$348,Total!R$1,0)</f>
        <v>0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93</v>
      </c>
      <c r="W17" s="23">
        <f>VLOOKUP($B17,Total!$A$4:$V$348,Total!V$1,0)</f>
        <v>5334758</v>
      </c>
      <c r="X17" s="24">
        <f t="shared" si="0"/>
        <v>5334758</v>
      </c>
      <c r="Y17" s="21">
        <f t="shared" si="1"/>
        <v>0</v>
      </c>
      <c r="AC17" s="24">
        <f t="shared" si="2"/>
        <v>5334758</v>
      </c>
      <c r="AD17" s="21">
        <f t="shared" si="3"/>
        <v>0</v>
      </c>
      <c r="AG17" s="24"/>
    </row>
    <row r="18" spans="1:33" s="21" customFormat="1" ht="13.5" customHeight="1" x14ac:dyDescent="0.2">
      <c r="A18" s="197" t="s">
        <v>366</v>
      </c>
      <c r="B18" s="197"/>
      <c r="C18" s="197"/>
      <c r="D18" s="63">
        <f t="shared" ref="D18:W18" si="4">SUM(D8:D17)</f>
        <v>806</v>
      </c>
      <c r="E18" s="63">
        <f t="shared" si="4"/>
        <v>60059896</v>
      </c>
      <c r="F18" s="63">
        <f t="shared" si="4"/>
        <v>1962</v>
      </c>
      <c r="G18" s="63">
        <f t="shared" si="4"/>
        <v>101488374</v>
      </c>
      <c r="H18" s="63">
        <f t="shared" si="4"/>
        <v>225</v>
      </c>
      <c r="I18" s="63">
        <f t="shared" si="4"/>
        <v>16766100</v>
      </c>
      <c r="J18" s="63">
        <f t="shared" si="4"/>
        <v>318</v>
      </c>
      <c r="K18" s="63">
        <f t="shared" si="4"/>
        <v>16449186</v>
      </c>
      <c r="L18" s="63">
        <f t="shared" si="4"/>
        <v>28</v>
      </c>
      <c r="M18" s="63">
        <f t="shared" si="4"/>
        <v>2086448</v>
      </c>
      <c r="N18" s="63">
        <f t="shared" si="4"/>
        <v>29</v>
      </c>
      <c r="O18" s="63">
        <f t="shared" si="4"/>
        <v>1500083</v>
      </c>
      <c r="P18" s="63">
        <f t="shared" si="4"/>
        <v>98</v>
      </c>
      <c r="Q18" s="63">
        <f t="shared" si="4"/>
        <v>7302568</v>
      </c>
      <c r="R18" s="63">
        <f t="shared" si="4"/>
        <v>35</v>
      </c>
      <c r="S18" s="63">
        <f t="shared" si="4"/>
        <v>1810445</v>
      </c>
      <c r="T18" s="63">
        <f t="shared" si="4"/>
        <v>3</v>
      </c>
      <c r="U18" s="63">
        <f t="shared" si="4"/>
        <v>86079</v>
      </c>
      <c r="V18" s="63">
        <f t="shared" si="4"/>
        <v>3504</v>
      </c>
      <c r="W18" s="63">
        <f t="shared" si="4"/>
        <v>207549179</v>
      </c>
    </row>
    <row r="21" spans="1:33" x14ac:dyDescent="0.2">
      <c r="F21" s="31" t="s">
        <v>367</v>
      </c>
      <c r="G21" s="32">
        <v>72486</v>
      </c>
    </row>
    <row r="22" spans="1:33" x14ac:dyDescent="0.2">
      <c r="F22" s="31" t="s">
        <v>368</v>
      </c>
      <c r="G22" s="32">
        <v>50318</v>
      </c>
    </row>
  </sheetData>
  <mergeCells count="13">
    <mergeCell ref="A18:C18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5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zoomScale="85" zoomScaleNormal="85" workbookViewId="0">
      <selection activeCell="AJ7" sqref="AJ7"/>
    </sheetView>
  </sheetViews>
  <sheetFormatPr baseColWidth="10" defaultColWidth="9.140625" defaultRowHeight="12.75" x14ac:dyDescent="0.2"/>
  <cols>
    <col min="1" max="1" width="8.85546875" style="14" customWidth="1"/>
    <col min="2" max="2" width="14.28515625" style="14" customWidth="1"/>
    <col min="3" max="3" width="20.7109375" style="14" customWidth="1"/>
    <col min="4" max="4" width="14.85546875" hidden="1" customWidth="1"/>
    <col min="5" max="5" width="15.42578125" hidden="1" customWidth="1"/>
    <col min="6" max="6" width="11.7109375" hidden="1" customWidth="1"/>
    <col min="7" max="7" width="14.140625" hidden="1" customWidth="1"/>
    <col min="8" max="8" width="11.7109375" hidden="1" customWidth="1"/>
    <col min="9" max="9" width="14.42578125" hidden="1" customWidth="1"/>
    <col min="10" max="10" width="11.7109375" hidden="1" customWidth="1"/>
    <col min="11" max="11" width="12.85546875" hidden="1" customWidth="1"/>
    <col min="12" max="12" width="11.7109375" hidden="1" customWidth="1"/>
    <col min="13" max="13" width="14.7109375" hidden="1" customWidth="1"/>
    <col min="14" max="14" width="11.7109375" hidden="1" customWidth="1"/>
    <col min="15" max="15" width="13" hidden="1" customWidth="1"/>
    <col min="16" max="16" width="11.7109375" hidden="1" customWidth="1"/>
    <col min="17" max="17" width="13.140625" hidden="1" customWidth="1"/>
    <col min="18" max="18" width="11.7109375" hidden="1" customWidth="1"/>
    <col min="19" max="19" width="12.140625" hidden="1" customWidth="1"/>
    <col min="20" max="20" width="9.42578125" hidden="1" customWidth="1"/>
    <col min="21" max="21" width="13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4" spans="1:34" ht="18" x14ac:dyDescent="0.25">
      <c r="A4" s="194" t="s">
        <v>381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34" x14ac:dyDescent="0.2">
      <c r="D5" s="64"/>
    </row>
    <row r="6" spans="1:34" s="65" customFormat="1" ht="15.75" customHeight="1" x14ac:dyDescent="0.2">
      <c r="A6" s="208" t="s">
        <v>362</v>
      </c>
      <c r="B6" s="203" t="s">
        <v>365</v>
      </c>
      <c r="C6" s="209" t="s">
        <v>363</v>
      </c>
      <c r="D6" s="199" t="s">
        <v>0</v>
      </c>
      <c r="E6" s="199"/>
      <c r="F6" s="199"/>
      <c r="G6" s="199"/>
      <c r="H6" s="210" t="s">
        <v>1</v>
      </c>
      <c r="I6" s="210"/>
      <c r="J6" s="210"/>
      <c r="K6" s="210"/>
      <c r="L6" s="199" t="s">
        <v>2</v>
      </c>
      <c r="M6" s="199"/>
      <c r="N6" s="199"/>
      <c r="O6" s="199"/>
      <c r="P6" s="211" t="s">
        <v>364</v>
      </c>
      <c r="Q6" s="211"/>
      <c r="R6" s="211"/>
      <c r="S6" s="211"/>
      <c r="T6" s="196" t="s">
        <v>4</v>
      </c>
      <c r="U6" s="196"/>
      <c r="V6" s="200" t="s">
        <v>5</v>
      </c>
      <c r="W6" s="200"/>
    </row>
    <row r="7" spans="1:34" s="21" customFormat="1" ht="113.25" customHeight="1" x14ac:dyDescent="0.2">
      <c r="A7" s="208"/>
      <c r="B7" s="203"/>
      <c r="C7" s="209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19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13101</v>
      </c>
      <c r="B8" s="11">
        <v>13101</v>
      </c>
      <c r="C8" s="1" t="s">
        <v>309</v>
      </c>
      <c r="D8" s="23">
        <f>VLOOKUP($B8,Total!$A$4:$V$348,Total!C$1,0)</f>
        <v>1481</v>
      </c>
      <c r="E8" s="23">
        <f>VLOOKUP($B8,Total!$A$4:$V$348,Total!D$1,0)</f>
        <v>110358196</v>
      </c>
      <c r="F8" s="23">
        <f>VLOOKUP($B8,Total!$A$4:$V$348,Total!E$1,0)</f>
        <v>2086</v>
      </c>
      <c r="G8" s="23">
        <f>VLOOKUP($B8,Total!$A$4:$V$348,Total!F$1,0)</f>
        <v>107902522</v>
      </c>
      <c r="H8" s="23">
        <f>VLOOKUP($B8,Total!$A$4:$V$348,Total!G$1,0)</f>
        <v>99</v>
      </c>
      <c r="I8" s="23">
        <f>VLOOKUP($B8,Total!$A$4:$V$348,Total!H$1,0)</f>
        <v>7377084</v>
      </c>
      <c r="J8" s="23">
        <f>VLOOKUP($B8,Total!$A$4:$V$348,Total!I$1,0)</f>
        <v>340</v>
      </c>
      <c r="K8" s="23">
        <f>VLOOKUP($B8,Total!$A$4:$V$348,Total!J$1,0)</f>
        <v>17587180</v>
      </c>
      <c r="L8" s="23">
        <f>VLOOKUP($B8,Total!$A$4:$V$348,Total!K$1,0)</f>
        <v>0</v>
      </c>
      <c r="M8" s="23">
        <f>VLOOKUP($B8,Total!$A$4:$V$348,Total!L$1,0)</f>
        <v>0</v>
      </c>
      <c r="N8" s="23">
        <f>VLOOKUP($B8,Total!$A$4:$V$348,Total!M$1,0)</f>
        <v>0</v>
      </c>
      <c r="O8" s="23">
        <f>VLOOKUP($B8,Total!$A$4:$V$348,Total!N$1,0)</f>
        <v>0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1</v>
      </c>
      <c r="U8" s="23">
        <f>VLOOKUP($B8,Total!$A$4:$V$348,Total!T$1,0)</f>
        <v>31644</v>
      </c>
      <c r="V8" s="23">
        <f>VLOOKUP($B8,Total!$A$4:$V$348,Total!U$1,0)</f>
        <v>4007</v>
      </c>
      <c r="W8" s="23">
        <f>VLOOKUP($B8,Total!$A$4:$V$348,Total!V$1,0)</f>
        <v>243256626</v>
      </c>
      <c r="X8" s="24">
        <f t="shared" ref="X8:X39" si="0">E8+G8+I8+K8+M8+O8+Q8+S8+U8</f>
        <v>243256626</v>
      </c>
      <c r="Y8" s="21">
        <f t="shared" ref="Y8:Y39" si="1">IF(W8=X8,0,1)</f>
        <v>0</v>
      </c>
      <c r="Z8" s="21">
        <v>0</v>
      </c>
      <c r="AA8" s="21">
        <v>0</v>
      </c>
      <c r="AG8" s="21">
        <f t="shared" ref="AG8:AG39" si="2">X8+Z8+AB8+AD8</f>
        <v>243256626</v>
      </c>
      <c r="AH8" s="21">
        <f t="shared" ref="AH8:AH39" si="3">Y8+AA8+AC8+AE8</f>
        <v>0</v>
      </c>
    </row>
    <row r="9" spans="1:34" s="21" customFormat="1" x14ac:dyDescent="0.2">
      <c r="A9" s="22">
        <v>13103</v>
      </c>
      <c r="B9" s="11">
        <v>13123</v>
      </c>
      <c r="C9" s="1" t="s">
        <v>310</v>
      </c>
      <c r="D9" s="23">
        <f>VLOOKUP($B9,Total!$A$4:$V$348,Total!C$1,0)</f>
        <v>368</v>
      </c>
      <c r="E9" s="23">
        <f>VLOOKUP($B9,Total!$A$4:$V$348,Total!D$1,0)</f>
        <v>27421888</v>
      </c>
      <c r="F9" s="23">
        <f>VLOOKUP($B9,Total!$A$4:$V$348,Total!E$1,0)</f>
        <v>597</v>
      </c>
      <c r="G9" s="23">
        <f>VLOOKUP($B9,Total!$A$4:$V$348,Total!F$1,0)</f>
        <v>30881019</v>
      </c>
      <c r="H9" s="23">
        <f>VLOOKUP($B9,Total!$A$4:$V$348,Total!G$1,0)</f>
        <v>208</v>
      </c>
      <c r="I9" s="23">
        <f>VLOOKUP($B9,Total!$A$4:$V$348,Total!H$1,0)</f>
        <v>15499328</v>
      </c>
      <c r="J9" s="23">
        <f>VLOOKUP($B9,Total!$A$4:$V$348,Total!I$1,0)</f>
        <v>224</v>
      </c>
      <c r="K9" s="23">
        <f>VLOOKUP($B9,Total!$A$4:$V$348,Total!J$1,0)</f>
        <v>11586848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1397</v>
      </c>
      <c r="W9" s="23">
        <f>VLOOKUP($B9,Total!$A$4:$V$348,Total!V$1,0)</f>
        <v>85389083</v>
      </c>
      <c r="X9" s="24">
        <f t="shared" si="0"/>
        <v>85389083</v>
      </c>
      <c r="Y9" s="21">
        <f t="shared" si="1"/>
        <v>0</v>
      </c>
      <c r="Z9" s="21">
        <v>0</v>
      </c>
      <c r="AA9" s="21">
        <v>0</v>
      </c>
      <c r="AG9" s="21">
        <f t="shared" si="2"/>
        <v>85389083</v>
      </c>
      <c r="AH9" s="21">
        <f t="shared" si="3"/>
        <v>0</v>
      </c>
    </row>
    <row r="10" spans="1:34" s="21" customFormat="1" x14ac:dyDescent="0.2">
      <c r="A10" s="22">
        <v>13105</v>
      </c>
      <c r="B10" s="11">
        <v>13120</v>
      </c>
      <c r="C10" s="1" t="s">
        <v>311</v>
      </c>
      <c r="D10" s="23">
        <f>VLOOKUP($B10,Total!$A$4:$V$348,Total!C$1,0)</f>
        <v>677</v>
      </c>
      <c r="E10" s="23">
        <f>VLOOKUP($B10,Total!$A$4:$V$348,Total!D$1,0)</f>
        <v>50447332</v>
      </c>
      <c r="F10" s="23">
        <f>VLOOKUP($B10,Total!$A$4:$V$348,Total!E$1,0)</f>
        <v>712</v>
      </c>
      <c r="G10" s="23">
        <f>VLOOKUP($B10,Total!$A$4:$V$348,Total!F$1,0)</f>
        <v>36829624</v>
      </c>
      <c r="H10" s="23">
        <f>VLOOKUP($B10,Total!$A$4:$V$348,Total!G$1,0)</f>
        <v>392</v>
      </c>
      <c r="I10" s="23">
        <f>VLOOKUP($B10,Total!$A$4:$V$348,Total!H$1,0)</f>
        <v>29210272</v>
      </c>
      <c r="J10" s="23">
        <f>VLOOKUP($B10,Total!$A$4:$V$348,Total!I$1,0)</f>
        <v>340</v>
      </c>
      <c r="K10" s="23">
        <f>VLOOKUP($B10,Total!$A$4:$V$348,Total!J$1,0)</f>
        <v>17587180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50</v>
      </c>
      <c r="Q10" s="23">
        <f>VLOOKUP($B10,Total!$A$4:$V$348,Total!P$1,0)</f>
        <v>3725800</v>
      </c>
      <c r="R10" s="23">
        <f>VLOOKUP($B10,Total!$A$4:$V$348,Total!Q$1,0)</f>
        <v>5</v>
      </c>
      <c r="S10" s="23">
        <f>VLOOKUP($B10,Total!$A$4:$V$348,Total!R$1,0)</f>
        <v>258635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2176</v>
      </c>
      <c r="W10" s="23">
        <f>VLOOKUP($B10,Total!$A$4:$V$348,Total!V$1,0)</f>
        <v>138058843</v>
      </c>
      <c r="X10" s="24">
        <f t="shared" si="0"/>
        <v>138058843</v>
      </c>
      <c r="Y10" s="21">
        <f t="shared" si="1"/>
        <v>0</v>
      </c>
      <c r="Z10" s="21">
        <v>0</v>
      </c>
      <c r="AA10" s="21">
        <v>0</v>
      </c>
      <c r="AD10" s="21">
        <v>0</v>
      </c>
      <c r="AE10" s="21">
        <v>0</v>
      </c>
      <c r="AG10" s="21">
        <f t="shared" si="2"/>
        <v>138058843</v>
      </c>
      <c r="AH10" s="21">
        <f t="shared" si="3"/>
        <v>0</v>
      </c>
    </row>
    <row r="11" spans="1:34" s="21" customFormat="1" x14ac:dyDescent="0.2">
      <c r="A11" s="22">
        <v>13106</v>
      </c>
      <c r="B11" s="11">
        <v>13130</v>
      </c>
      <c r="C11" s="1" t="s">
        <v>312</v>
      </c>
      <c r="D11" s="23">
        <f>VLOOKUP($B11,Total!$A$4:$V$348,Total!C$1,0)</f>
        <v>235</v>
      </c>
      <c r="E11" s="23">
        <f>VLOOKUP($B11,Total!$A$4:$V$348,Total!D$1,0)</f>
        <v>17511260</v>
      </c>
      <c r="F11" s="23">
        <f>VLOOKUP($B11,Total!$A$4:$V$348,Total!E$1,0)</f>
        <v>285</v>
      </c>
      <c r="G11" s="23">
        <f>VLOOKUP($B11,Total!$A$4:$V$348,Total!F$1,0)</f>
        <v>14742195</v>
      </c>
      <c r="H11" s="23">
        <f>VLOOKUP($B11,Total!$A$4:$V$348,Total!G$1,0)</f>
        <v>223</v>
      </c>
      <c r="I11" s="23">
        <f>VLOOKUP($B11,Total!$A$4:$V$348,Total!H$1,0)</f>
        <v>16617068</v>
      </c>
      <c r="J11" s="23">
        <f>VLOOKUP($B11,Total!$A$4:$V$348,Total!I$1,0)</f>
        <v>223</v>
      </c>
      <c r="K11" s="23">
        <f>VLOOKUP($B11,Total!$A$4:$V$348,Total!J$1,0)</f>
        <v>11535121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70</v>
      </c>
      <c r="Q11" s="23">
        <f>VLOOKUP($B11,Total!$A$4:$V$348,Total!P$1,0)</f>
        <v>5216120</v>
      </c>
      <c r="R11" s="23">
        <f>VLOOKUP($B11,Total!$A$4:$V$348,Total!Q$1,0)</f>
        <v>26</v>
      </c>
      <c r="S11" s="23">
        <f>VLOOKUP($B11,Total!$A$4:$V$348,Total!R$1,0)</f>
        <v>1344902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1062</v>
      </c>
      <c r="W11" s="23">
        <f>VLOOKUP($B11,Total!$A$4:$V$348,Total!V$1,0)</f>
        <v>66966666</v>
      </c>
      <c r="X11" s="24">
        <f t="shared" si="0"/>
        <v>66966666</v>
      </c>
      <c r="Y11" s="21">
        <f t="shared" si="1"/>
        <v>0</v>
      </c>
      <c r="Z11" s="21">
        <v>0</v>
      </c>
      <c r="AA11" s="21">
        <v>0</v>
      </c>
      <c r="AD11" s="21">
        <v>0</v>
      </c>
      <c r="AE11" s="21">
        <v>0</v>
      </c>
      <c r="AG11" s="21">
        <f t="shared" si="2"/>
        <v>66966666</v>
      </c>
      <c r="AH11" s="21">
        <f t="shared" si="3"/>
        <v>0</v>
      </c>
    </row>
    <row r="12" spans="1:34" s="21" customFormat="1" x14ac:dyDescent="0.2">
      <c r="A12" s="22">
        <v>13107</v>
      </c>
      <c r="B12" s="11">
        <v>13126</v>
      </c>
      <c r="C12" s="1" t="s">
        <v>313</v>
      </c>
      <c r="D12" s="23">
        <f>VLOOKUP($B12,Total!$A$4:$V$348,Total!C$1,0)</f>
        <v>497</v>
      </c>
      <c r="E12" s="23">
        <f>VLOOKUP($B12,Total!$A$4:$V$348,Total!D$1,0)</f>
        <v>37034452</v>
      </c>
      <c r="F12" s="23">
        <f>VLOOKUP($B12,Total!$A$4:$V$348,Total!E$1,0)</f>
        <v>766</v>
      </c>
      <c r="G12" s="23">
        <f>VLOOKUP($B12,Total!$A$4:$V$348,Total!F$1,0)</f>
        <v>39622882</v>
      </c>
      <c r="H12" s="23">
        <f>VLOOKUP($B12,Total!$A$4:$V$348,Total!G$1,0)</f>
        <v>225</v>
      </c>
      <c r="I12" s="23">
        <f>VLOOKUP($B12,Total!$A$4:$V$348,Total!H$1,0)</f>
        <v>16766100</v>
      </c>
      <c r="J12" s="23">
        <f>VLOOKUP($B12,Total!$A$4:$V$348,Total!I$1,0)</f>
        <v>246</v>
      </c>
      <c r="K12" s="23">
        <f>VLOOKUP($B12,Total!$A$4:$V$348,Total!J$1,0)</f>
        <v>12724842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76</v>
      </c>
      <c r="Q12" s="23">
        <f>VLOOKUP($B12,Total!$A$4:$V$348,Total!P$1,0)</f>
        <v>5663216</v>
      </c>
      <c r="R12" s="23">
        <f>VLOOKUP($B12,Total!$A$4:$V$348,Total!Q$1,0)</f>
        <v>43</v>
      </c>
      <c r="S12" s="23">
        <f>VLOOKUP($B12,Total!$A$4:$V$348,Total!R$1,0)</f>
        <v>2224261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1853</v>
      </c>
      <c r="W12" s="23">
        <f>VLOOKUP($B12,Total!$A$4:$V$348,Total!V$1,0)</f>
        <v>114035753</v>
      </c>
      <c r="X12" s="24">
        <f t="shared" si="0"/>
        <v>114035753</v>
      </c>
      <c r="Y12" s="21">
        <f t="shared" si="1"/>
        <v>0</v>
      </c>
      <c r="Z12" s="21">
        <v>0</v>
      </c>
      <c r="AA12" s="21">
        <v>0</v>
      </c>
      <c r="AD12" s="21">
        <v>0</v>
      </c>
      <c r="AE12" s="21">
        <v>0</v>
      </c>
      <c r="AG12" s="21">
        <f t="shared" si="2"/>
        <v>114035753</v>
      </c>
      <c r="AH12" s="21">
        <f t="shared" si="3"/>
        <v>0</v>
      </c>
    </row>
    <row r="13" spans="1:34" s="21" customFormat="1" x14ac:dyDescent="0.2">
      <c r="A13" s="22">
        <v>13108</v>
      </c>
      <c r="B13" s="11">
        <v>13114</v>
      </c>
      <c r="C13" s="1" t="s">
        <v>314</v>
      </c>
      <c r="D13" s="23">
        <f>VLOOKUP($B13,Total!$A$4:$V$348,Total!C$1,0)</f>
        <v>293</v>
      </c>
      <c r="E13" s="23">
        <f>VLOOKUP($B13,Total!$A$4:$V$348,Total!D$1,0)</f>
        <v>21833188</v>
      </c>
      <c r="F13" s="23">
        <f>VLOOKUP($B13,Total!$A$4:$V$348,Total!E$1,0)</f>
        <v>635</v>
      </c>
      <c r="G13" s="23">
        <f>VLOOKUP($B13,Total!$A$4:$V$348,Total!F$1,0)</f>
        <v>32846645</v>
      </c>
      <c r="H13" s="23">
        <f>VLOOKUP($B13,Total!$A$4:$V$348,Total!G$1,0)</f>
        <v>189</v>
      </c>
      <c r="I13" s="23">
        <f>VLOOKUP($B13,Total!$A$4:$V$348,Total!H$1,0)</f>
        <v>14083524</v>
      </c>
      <c r="J13" s="23">
        <f>VLOOKUP($B13,Total!$A$4:$V$348,Total!I$1,0)</f>
        <v>270</v>
      </c>
      <c r="K13" s="23">
        <f>VLOOKUP($B13,Total!$A$4:$V$348,Total!J$1,0)</f>
        <v>13966290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0</v>
      </c>
      <c r="Q13" s="23">
        <f>VLOOKUP($B13,Total!$A$4:$V$348,Total!P$1,0)</f>
        <v>0</v>
      </c>
      <c r="R13" s="23">
        <f>VLOOKUP($B13,Total!$A$4:$V$348,Total!Q$1,0)</f>
        <v>0</v>
      </c>
      <c r="S13" s="23">
        <f>VLOOKUP($B13,Total!$A$4:$V$348,Total!R$1,0)</f>
        <v>0</v>
      </c>
      <c r="T13" s="23">
        <f>VLOOKUP($B13,Total!$A$4:$V$348,Total!S$1,0)</f>
        <v>2</v>
      </c>
      <c r="U13" s="23">
        <f>VLOOKUP($B13,Total!$A$4:$V$348,Total!T$1,0)</f>
        <v>59484</v>
      </c>
      <c r="V13" s="23">
        <f>VLOOKUP($B13,Total!$A$4:$V$348,Total!U$1,0)</f>
        <v>1389</v>
      </c>
      <c r="W13" s="23">
        <f>VLOOKUP($B13,Total!$A$4:$V$348,Total!V$1,0)</f>
        <v>82789131</v>
      </c>
      <c r="X13" s="24">
        <f t="shared" si="0"/>
        <v>82789131</v>
      </c>
      <c r="Y13" s="21">
        <f t="shared" si="1"/>
        <v>0</v>
      </c>
      <c r="Z13" s="21">
        <v>1</v>
      </c>
      <c r="AA13" s="21">
        <v>29742</v>
      </c>
      <c r="AG13" s="21">
        <f t="shared" si="2"/>
        <v>82789132</v>
      </c>
      <c r="AH13" s="21">
        <f t="shared" si="3"/>
        <v>29742</v>
      </c>
    </row>
    <row r="14" spans="1:34" s="21" customFormat="1" x14ac:dyDescent="0.2">
      <c r="A14" s="22">
        <v>13109</v>
      </c>
      <c r="B14" s="11">
        <v>13119</v>
      </c>
      <c r="C14" s="1" t="s">
        <v>315</v>
      </c>
      <c r="D14" s="23">
        <f>VLOOKUP($B14,Total!$A$4:$V$348,Total!C$1,0)</f>
        <v>662</v>
      </c>
      <c r="E14" s="23">
        <f>VLOOKUP($B14,Total!$A$4:$V$348,Total!D$1,0)</f>
        <v>49329592</v>
      </c>
      <c r="F14" s="23">
        <f>VLOOKUP($B14,Total!$A$4:$V$348,Total!E$1,0)</f>
        <v>1308</v>
      </c>
      <c r="G14" s="23">
        <f>VLOOKUP($B14,Total!$A$4:$V$348,Total!F$1,0)</f>
        <v>67658916</v>
      </c>
      <c r="H14" s="23">
        <f>VLOOKUP($B14,Total!$A$4:$V$348,Total!G$1,0)</f>
        <v>193</v>
      </c>
      <c r="I14" s="23">
        <f>VLOOKUP($B14,Total!$A$4:$V$348,Total!H$1,0)</f>
        <v>14381588</v>
      </c>
      <c r="J14" s="23">
        <f>VLOOKUP($B14,Total!$A$4:$V$348,Total!I$1,0)</f>
        <v>327</v>
      </c>
      <c r="K14" s="23">
        <f>VLOOKUP($B14,Total!$A$4:$V$348,Total!J$1,0)</f>
        <v>16914729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408</v>
      </c>
      <c r="Q14" s="23">
        <f>VLOOKUP($B14,Total!$A$4:$V$348,Total!P$1,0)</f>
        <v>30402528</v>
      </c>
      <c r="R14" s="23">
        <f>VLOOKUP($B14,Total!$A$4:$V$348,Total!Q$1,0)</f>
        <v>149</v>
      </c>
      <c r="S14" s="23">
        <f>VLOOKUP($B14,Total!$A$4:$V$348,Total!R$1,0)</f>
        <v>7707323</v>
      </c>
      <c r="T14" s="23">
        <f>VLOOKUP($B14,Total!$A$4:$V$348,Total!S$1,0)</f>
        <v>2</v>
      </c>
      <c r="U14" s="23">
        <f>VLOOKUP($B14,Total!$A$4:$V$348,Total!T$1,0)</f>
        <v>108868</v>
      </c>
      <c r="V14" s="23">
        <f>VLOOKUP($B14,Total!$A$4:$V$348,Total!U$1,0)</f>
        <v>3049</v>
      </c>
      <c r="W14" s="23">
        <f>VLOOKUP($B14,Total!$A$4:$V$348,Total!V$1,0)</f>
        <v>186503544</v>
      </c>
      <c r="X14" s="24">
        <f t="shared" si="0"/>
        <v>186503544</v>
      </c>
      <c r="Y14" s="21">
        <f t="shared" si="1"/>
        <v>0</v>
      </c>
      <c r="Z14" s="21">
        <v>0</v>
      </c>
      <c r="AA14" s="21">
        <v>0</v>
      </c>
      <c r="AD14" s="21">
        <v>0</v>
      </c>
      <c r="AE14" s="21">
        <v>0</v>
      </c>
      <c r="AG14" s="21">
        <f t="shared" si="2"/>
        <v>186503544</v>
      </c>
      <c r="AH14" s="21">
        <f t="shared" si="3"/>
        <v>0</v>
      </c>
    </row>
    <row r="15" spans="1:34" s="21" customFormat="1" x14ac:dyDescent="0.2">
      <c r="A15" s="22">
        <v>13110</v>
      </c>
      <c r="B15" s="11">
        <v>13109</v>
      </c>
      <c r="C15" s="1" t="s">
        <v>316</v>
      </c>
      <c r="D15" s="23">
        <f>VLOOKUP($B15,Total!$A$4:$V$348,Total!C$1,0)</f>
        <v>256</v>
      </c>
      <c r="E15" s="23">
        <f>VLOOKUP($B15,Total!$A$4:$V$348,Total!D$1,0)</f>
        <v>19076096</v>
      </c>
      <c r="F15" s="23">
        <f>VLOOKUP($B15,Total!$A$4:$V$348,Total!E$1,0)</f>
        <v>182</v>
      </c>
      <c r="G15" s="23">
        <f>VLOOKUP($B15,Total!$A$4:$V$348,Total!F$1,0)</f>
        <v>9414314</v>
      </c>
      <c r="H15" s="23">
        <f>VLOOKUP($B15,Total!$A$4:$V$348,Total!G$1,0)</f>
        <v>185</v>
      </c>
      <c r="I15" s="23">
        <f>VLOOKUP($B15,Total!$A$4:$V$348,Total!H$1,0)</f>
        <v>13785460</v>
      </c>
      <c r="J15" s="23">
        <f>VLOOKUP($B15,Total!$A$4:$V$348,Total!I$1,0)</f>
        <v>141</v>
      </c>
      <c r="K15" s="23">
        <f>VLOOKUP($B15,Total!$A$4:$V$348,Total!J$1,0)</f>
        <v>7293507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0</v>
      </c>
      <c r="Q15" s="23">
        <f>VLOOKUP($B15,Total!$A$4:$V$348,Total!P$1,0)</f>
        <v>0</v>
      </c>
      <c r="R15" s="23">
        <f>VLOOKUP($B15,Total!$A$4:$V$348,Total!Q$1,0)</f>
        <v>0</v>
      </c>
      <c r="S15" s="23">
        <f>VLOOKUP($B15,Total!$A$4:$V$348,Total!R$1,0)</f>
        <v>0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764</v>
      </c>
      <c r="W15" s="23">
        <f>VLOOKUP($B15,Total!$A$4:$V$348,Total!V$1,0)</f>
        <v>49569377</v>
      </c>
      <c r="X15" s="24">
        <f t="shared" si="0"/>
        <v>49569377</v>
      </c>
      <c r="Y15" s="21">
        <f t="shared" si="1"/>
        <v>0</v>
      </c>
      <c r="Z15" s="21">
        <v>0</v>
      </c>
      <c r="AA15" s="21">
        <v>0</v>
      </c>
      <c r="AG15" s="21">
        <f t="shared" si="2"/>
        <v>49569377</v>
      </c>
      <c r="AH15" s="21">
        <f t="shared" si="3"/>
        <v>0</v>
      </c>
    </row>
    <row r="16" spans="1:34" s="21" customFormat="1" x14ac:dyDescent="0.2">
      <c r="A16" s="22">
        <v>13111</v>
      </c>
      <c r="B16" s="11">
        <v>13124</v>
      </c>
      <c r="C16" s="1" t="s">
        <v>317</v>
      </c>
      <c r="D16" s="23">
        <f>VLOOKUP($B16,Total!$A$4:$V$348,Total!C$1,0)</f>
        <v>0</v>
      </c>
      <c r="E16" s="23">
        <f>VLOOKUP($B16,Total!$A$4:$V$348,Total!D$1,0)</f>
        <v>0</v>
      </c>
      <c r="F16" s="23">
        <f>VLOOKUP($B16,Total!$A$4:$V$348,Total!E$1,0)</f>
        <v>0</v>
      </c>
      <c r="G16" s="23">
        <f>VLOOKUP($B16,Total!$A$4:$V$348,Total!F$1,0)</f>
        <v>0</v>
      </c>
      <c r="H16" s="23">
        <f>VLOOKUP($B16,Total!$A$4:$V$348,Total!G$1,0)</f>
        <v>577</v>
      </c>
      <c r="I16" s="23">
        <f>VLOOKUP($B16,Total!$A$4:$V$348,Total!H$1,0)</f>
        <v>42995732</v>
      </c>
      <c r="J16" s="23">
        <f>VLOOKUP($B16,Total!$A$4:$V$348,Total!I$1,0)</f>
        <v>451</v>
      </c>
      <c r="K16" s="23">
        <f>VLOOKUP($B16,Total!$A$4:$V$348,Total!J$1,0)</f>
        <v>23328877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0</v>
      </c>
      <c r="Q16" s="23">
        <f>VLOOKUP($B16,Total!$A$4:$V$348,Total!P$1,0)</f>
        <v>0</v>
      </c>
      <c r="R16" s="23">
        <f>VLOOKUP($B16,Total!$A$4:$V$348,Total!Q$1,0)</f>
        <v>0</v>
      </c>
      <c r="S16" s="23">
        <f>VLOOKUP($B16,Total!$A$4:$V$348,Total!R$1,0)</f>
        <v>0</v>
      </c>
      <c r="T16" s="23">
        <f>VLOOKUP($B16,Total!$A$4:$V$348,Total!S$1,0)</f>
        <v>17</v>
      </c>
      <c r="U16" s="23">
        <f>VLOOKUP($B16,Total!$A$4:$V$348,Total!T$1,0)</f>
        <v>1266772</v>
      </c>
      <c r="V16" s="23">
        <f>VLOOKUP($B16,Total!$A$4:$V$348,Total!U$1,0)</f>
        <v>1045</v>
      </c>
      <c r="W16" s="23">
        <f>VLOOKUP($B16,Total!$A$4:$V$348,Total!V$1,0)</f>
        <v>67591381</v>
      </c>
      <c r="X16" s="24">
        <f t="shared" si="0"/>
        <v>67591381</v>
      </c>
      <c r="Y16" s="21">
        <f t="shared" si="1"/>
        <v>0</v>
      </c>
      <c r="Z16" s="21">
        <v>17</v>
      </c>
      <c r="AA16" s="21">
        <v>1187926</v>
      </c>
      <c r="AG16" s="21">
        <f t="shared" si="2"/>
        <v>67591398</v>
      </c>
      <c r="AH16" s="21">
        <f t="shared" si="3"/>
        <v>1187926</v>
      </c>
    </row>
    <row r="17" spans="1:34" s="21" customFormat="1" x14ac:dyDescent="0.2">
      <c r="A17" s="22">
        <v>13113</v>
      </c>
      <c r="B17" s="11">
        <v>13128</v>
      </c>
      <c r="C17" s="1" t="s">
        <v>318</v>
      </c>
      <c r="D17" s="23">
        <f>VLOOKUP($B17,Total!$A$4:$V$348,Total!C$1,0)</f>
        <v>528</v>
      </c>
      <c r="E17" s="23">
        <f>VLOOKUP($B17,Total!$A$4:$V$348,Total!D$1,0)</f>
        <v>39344448</v>
      </c>
      <c r="F17" s="23">
        <f>VLOOKUP($B17,Total!$A$4:$V$348,Total!E$1,0)</f>
        <v>376</v>
      </c>
      <c r="G17" s="23">
        <f>VLOOKUP($B17,Total!$A$4:$V$348,Total!F$1,0)</f>
        <v>19449352</v>
      </c>
      <c r="H17" s="23">
        <f>VLOOKUP($B17,Total!$A$4:$V$348,Total!G$1,0)</f>
        <v>454</v>
      </c>
      <c r="I17" s="23">
        <f>VLOOKUP($B17,Total!$A$4:$V$348,Total!H$1,0)</f>
        <v>33830264</v>
      </c>
      <c r="J17" s="23">
        <f>VLOOKUP($B17,Total!$A$4:$V$348,Total!I$1,0)</f>
        <v>417</v>
      </c>
      <c r="K17" s="23">
        <f>VLOOKUP($B17,Total!$A$4:$V$348,Total!J$1,0)</f>
        <v>21570159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233</v>
      </c>
      <c r="Q17" s="23">
        <f>VLOOKUP($B17,Total!$A$4:$V$348,Total!P$1,0)</f>
        <v>17362228</v>
      </c>
      <c r="R17" s="23">
        <f>VLOOKUP($B17,Total!$A$4:$V$348,Total!Q$1,0)</f>
        <v>15</v>
      </c>
      <c r="S17" s="23">
        <f>VLOOKUP($B17,Total!$A$4:$V$348,Total!R$1,0)</f>
        <v>775905</v>
      </c>
      <c r="T17" s="23">
        <f>VLOOKUP($B17,Total!$A$4:$V$348,Total!S$1,0)</f>
        <v>43</v>
      </c>
      <c r="U17" s="23">
        <f>VLOOKUP($B17,Total!$A$4:$V$348,Total!T$1,0)</f>
        <v>2235513</v>
      </c>
      <c r="V17" s="23">
        <f>VLOOKUP($B17,Total!$A$4:$V$348,Total!U$1,0)</f>
        <v>2066</v>
      </c>
      <c r="W17" s="23">
        <f>VLOOKUP($B17,Total!$A$4:$V$348,Total!V$1,0)</f>
        <v>134567869</v>
      </c>
      <c r="X17" s="24">
        <f t="shared" si="0"/>
        <v>134567869</v>
      </c>
      <c r="Y17" s="21">
        <f t="shared" si="1"/>
        <v>0</v>
      </c>
      <c r="Z17" s="21">
        <v>15</v>
      </c>
      <c r="AA17" s="21">
        <v>932114</v>
      </c>
      <c r="AD17" s="21">
        <v>0</v>
      </c>
      <c r="AE17" s="21">
        <v>0</v>
      </c>
      <c r="AG17" s="21">
        <f t="shared" si="2"/>
        <v>134567884</v>
      </c>
      <c r="AH17" s="21">
        <f t="shared" si="3"/>
        <v>932114</v>
      </c>
    </row>
    <row r="18" spans="1:34" s="21" customFormat="1" x14ac:dyDescent="0.2">
      <c r="A18" s="22">
        <v>13114</v>
      </c>
      <c r="B18" s="11">
        <v>13125</v>
      </c>
      <c r="C18" s="1" t="s">
        <v>319</v>
      </c>
      <c r="D18" s="23">
        <f>VLOOKUP($B18,Total!$A$4:$V$348,Total!C$1,0)</f>
        <v>562</v>
      </c>
      <c r="E18" s="23">
        <f>VLOOKUP($B18,Total!$A$4:$V$348,Total!D$1,0)</f>
        <v>41877992</v>
      </c>
      <c r="F18" s="23">
        <f>VLOOKUP($B18,Total!$A$4:$V$348,Total!E$1,0)</f>
        <v>540</v>
      </c>
      <c r="G18" s="23">
        <f>VLOOKUP($B18,Total!$A$4:$V$348,Total!F$1,0)</f>
        <v>27932580</v>
      </c>
      <c r="H18" s="23">
        <f>VLOOKUP($B18,Total!$A$4:$V$348,Total!G$1,0)</f>
        <v>467</v>
      </c>
      <c r="I18" s="23">
        <f>VLOOKUP($B18,Total!$A$4:$V$348,Total!H$1,0)</f>
        <v>34798972</v>
      </c>
      <c r="J18" s="23">
        <f>VLOOKUP($B18,Total!$A$4:$V$348,Total!I$1,0)</f>
        <v>325</v>
      </c>
      <c r="K18" s="23">
        <f>VLOOKUP($B18,Total!$A$4:$V$348,Total!J$1,0)</f>
        <v>16811275</v>
      </c>
      <c r="L18" s="23">
        <f>VLOOKUP($B18,Total!$A$4:$V$348,Total!K$1,0)</f>
        <v>6</v>
      </c>
      <c r="M18" s="23">
        <f>VLOOKUP($B18,Total!$A$4:$V$348,Total!L$1,0)</f>
        <v>447096</v>
      </c>
      <c r="N18" s="23">
        <f>VLOOKUP($B18,Total!$A$4:$V$348,Total!M$1,0)</f>
        <v>3</v>
      </c>
      <c r="O18" s="23">
        <f>VLOOKUP($B18,Total!$A$4:$V$348,Total!N$1,0)</f>
        <v>155181</v>
      </c>
      <c r="P18" s="23">
        <f>VLOOKUP($B18,Total!$A$4:$V$348,Total!O$1,0)</f>
        <v>209</v>
      </c>
      <c r="Q18" s="23">
        <f>VLOOKUP($B18,Total!$A$4:$V$348,Total!P$1,0)</f>
        <v>15573844</v>
      </c>
      <c r="R18" s="23">
        <f>VLOOKUP($B18,Total!$A$4:$V$348,Total!Q$1,0)</f>
        <v>65</v>
      </c>
      <c r="S18" s="23">
        <f>VLOOKUP($B18,Total!$A$4:$V$348,Total!R$1,0)</f>
        <v>3362255</v>
      </c>
      <c r="T18" s="23">
        <f>VLOOKUP($B18,Total!$A$4:$V$348,Total!S$1,0)</f>
        <v>0</v>
      </c>
      <c r="U18" s="23">
        <f>VLOOKUP($B18,Total!$A$4:$V$348,Total!T$1,0)</f>
        <v>0</v>
      </c>
      <c r="V18" s="23">
        <f>VLOOKUP($B18,Total!$A$4:$V$348,Total!U$1,0)</f>
        <v>2177</v>
      </c>
      <c r="W18" s="23">
        <f>VLOOKUP($B18,Total!$A$4:$V$348,Total!V$1,0)</f>
        <v>140959195</v>
      </c>
      <c r="X18" s="24">
        <f t="shared" si="0"/>
        <v>140959195</v>
      </c>
      <c r="Y18" s="21">
        <f t="shared" si="1"/>
        <v>0</v>
      </c>
      <c r="Z18" s="21">
        <v>1</v>
      </c>
      <c r="AA18" s="21">
        <v>52951</v>
      </c>
      <c r="AB18" s="21">
        <v>0</v>
      </c>
      <c r="AC18" s="21">
        <v>0</v>
      </c>
      <c r="AD18" s="21">
        <v>0</v>
      </c>
      <c r="AE18" s="21">
        <v>0</v>
      </c>
      <c r="AG18" s="21">
        <f t="shared" si="2"/>
        <v>140959196</v>
      </c>
      <c r="AH18" s="21">
        <f t="shared" si="3"/>
        <v>52951</v>
      </c>
    </row>
    <row r="19" spans="1:34" s="21" customFormat="1" x14ac:dyDescent="0.2">
      <c r="A19" s="22">
        <v>13127</v>
      </c>
      <c r="B19" s="11">
        <v>13104</v>
      </c>
      <c r="C19" s="1" t="s">
        <v>320</v>
      </c>
      <c r="D19" s="23">
        <f>VLOOKUP($B19,Total!$A$4:$V$348,Total!C$1,0)</f>
        <v>495</v>
      </c>
      <c r="E19" s="23">
        <f>VLOOKUP($B19,Total!$A$4:$V$348,Total!D$1,0)</f>
        <v>36885420</v>
      </c>
      <c r="F19" s="23">
        <f>VLOOKUP($B19,Total!$A$4:$V$348,Total!E$1,0)</f>
        <v>630</v>
      </c>
      <c r="G19" s="23">
        <f>VLOOKUP($B19,Total!$A$4:$V$348,Total!F$1,0)</f>
        <v>32588010</v>
      </c>
      <c r="H19" s="23">
        <f>VLOOKUP($B19,Total!$A$4:$V$348,Total!G$1,0)</f>
        <v>330</v>
      </c>
      <c r="I19" s="23">
        <f>VLOOKUP($B19,Total!$A$4:$V$348,Total!H$1,0)</f>
        <v>24590280</v>
      </c>
      <c r="J19" s="23">
        <f>VLOOKUP($B19,Total!$A$4:$V$348,Total!I$1,0)</f>
        <v>339</v>
      </c>
      <c r="K19" s="23">
        <f>VLOOKUP($B19,Total!$A$4:$V$348,Total!J$1,0)</f>
        <v>17535453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195</v>
      </c>
      <c r="Q19" s="23">
        <f>VLOOKUP($B19,Total!$A$4:$V$348,Total!P$1,0)</f>
        <v>14530620</v>
      </c>
      <c r="R19" s="23">
        <f>VLOOKUP($B19,Total!$A$4:$V$348,Total!Q$1,0)</f>
        <v>48</v>
      </c>
      <c r="S19" s="23">
        <f>VLOOKUP($B19,Total!$A$4:$V$348,Total!R$1,0)</f>
        <v>2482896</v>
      </c>
      <c r="T19" s="23">
        <f>VLOOKUP($B19,Total!$A$4:$V$348,Total!S$1,0)</f>
        <v>55</v>
      </c>
      <c r="U19" s="23">
        <f>VLOOKUP($B19,Total!$A$4:$V$348,Total!T$1,0)</f>
        <v>0</v>
      </c>
      <c r="V19" s="23">
        <f>VLOOKUP($B19,Total!$A$4:$V$348,Total!U$1,0)</f>
        <v>2092</v>
      </c>
      <c r="W19" s="23">
        <f>VLOOKUP($B19,Total!$A$4:$V$348,Total!V$1,0)</f>
        <v>128612679</v>
      </c>
      <c r="X19" s="24">
        <f t="shared" si="0"/>
        <v>128612679</v>
      </c>
      <c r="Y19" s="21">
        <f t="shared" si="1"/>
        <v>0</v>
      </c>
      <c r="Z19" s="53">
        <v>27</v>
      </c>
      <c r="AA19" s="21">
        <v>0</v>
      </c>
      <c r="AD19" s="53">
        <v>20</v>
      </c>
      <c r="AE19" s="21">
        <v>0</v>
      </c>
      <c r="AG19" s="53">
        <f t="shared" si="2"/>
        <v>128612726</v>
      </c>
      <c r="AH19" s="21">
        <f t="shared" si="3"/>
        <v>0</v>
      </c>
    </row>
    <row r="20" spans="1:34" s="21" customFormat="1" x14ac:dyDescent="0.2">
      <c r="A20" s="22">
        <v>13128</v>
      </c>
      <c r="B20" s="11">
        <v>13110</v>
      </c>
      <c r="C20" s="1" t="s">
        <v>321</v>
      </c>
      <c r="D20" s="23">
        <f>VLOOKUP($B20,Total!$A$4:$V$348,Total!C$1,0)</f>
        <v>1013</v>
      </c>
      <c r="E20" s="23">
        <f>VLOOKUP($B20,Total!$A$4:$V$348,Total!D$1,0)</f>
        <v>75484708</v>
      </c>
      <c r="F20" s="23">
        <f>VLOOKUP($B20,Total!$A$4:$V$348,Total!E$1,0)</f>
        <v>843</v>
      </c>
      <c r="G20" s="23">
        <f>VLOOKUP($B20,Total!$A$4:$V$348,Total!F$1,0)</f>
        <v>43605861</v>
      </c>
      <c r="H20" s="23">
        <f>VLOOKUP($B20,Total!$A$4:$V$348,Total!G$1,0)</f>
        <v>1005</v>
      </c>
      <c r="I20" s="23">
        <f>VLOOKUP($B20,Total!$A$4:$V$348,Total!H$1,0)</f>
        <v>74888580</v>
      </c>
      <c r="J20" s="23">
        <f>VLOOKUP($B20,Total!$A$4:$V$348,Total!I$1,0)</f>
        <v>720</v>
      </c>
      <c r="K20" s="23">
        <f>VLOOKUP($B20,Total!$A$4:$V$348,Total!J$1,0)</f>
        <v>37243440</v>
      </c>
      <c r="L20" s="23">
        <f>VLOOKUP($B20,Total!$A$4:$V$348,Total!K$1,0)</f>
        <v>0</v>
      </c>
      <c r="M20" s="23">
        <f>VLOOKUP($B20,Total!$A$4:$V$348,Total!L$1,0)</f>
        <v>0</v>
      </c>
      <c r="N20" s="23">
        <f>VLOOKUP($B20,Total!$A$4:$V$348,Total!M$1,0)</f>
        <v>0</v>
      </c>
      <c r="O20" s="23">
        <f>VLOOKUP($B20,Total!$A$4:$V$348,Total!N$1,0)</f>
        <v>0</v>
      </c>
      <c r="P20" s="23">
        <f>VLOOKUP($B20,Total!$A$4:$V$348,Total!O$1,0)</f>
        <v>339</v>
      </c>
      <c r="Q20" s="23">
        <f>VLOOKUP($B20,Total!$A$4:$V$348,Total!P$1,0)</f>
        <v>25260924</v>
      </c>
      <c r="R20" s="23">
        <f>VLOOKUP($B20,Total!$A$4:$V$348,Total!Q$1,0)</f>
        <v>21</v>
      </c>
      <c r="S20" s="23">
        <f>VLOOKUP($B20,Total!$A$4:$V$348,Total!R$1,0)</f>
        <v>1086267</v>
      </c>
      <c r="T20" s="23">
        <f>VLOOKUP($B20,Total!$A$4:$V$348,Total!S$1,0)</f>
        <v>5</v>
      </c>
      <c r="U20" s="23">
        <f>VLOOKUP($B20,Total!$A$4:$V$348,Total!T$1,0)</f>
        <v>181014</v>
      </c>
      <c r="V20" s="23">
        <f>VLOOKUP($B20,Total!$A$4:$V$348,Total!U$1,0)</f>
        <v>3946</v>
      </c>
      <c r="W20" s="23">
        <f>VLOOKUP($B20,Total!$A$4:$V$348,Total!V$1,0)</f>
        <v>257750794</v>
      </c>
      <c r="X20" s="24">
        <f t="shared" si="0"/>
        <v>257750794</v>
      </c>
      <c r="Y20" s="21">
        <f t="shared" si="1"/>
        <v>0</v>
      </c>
      <c r="Z20" s="21">
        <v>1</v>
      </c>
      <c r="AA20" s="21">
        <v>48365</v>
      </c>
      <c r="AD20" s="21">
        <v>1</v>
      </c>
      <c r="AE20" s="21">
        <v>52951</v>
      </c>
      <c r="AG20" s="21">
        <f t="shared" si="2"/>
        <v>257750796</v>
      </c>
      <c r="AH20" s="21">
        <f t="shared" si="3"/>
        <v>101316</v>
      </c>
    </row>
    <row r="21" spans="1:34" s="21" customFormat="1" x14ac:dyDescent="0.2">
      <c r="A21" s="22">
        <v>13131</v>
      </c>
      <c r="B21" s="11">
        <v>13111</v>
      </c>
      <c r="C21" s="1" t="s">
        <v>322</v>
      </c>
      <c r="D21" s="23">
        <f>VLOOKUP($B21,Total!$A$4:$V$348,Total!C$1,0)</f>
        <v>0</v>
      </c>
      <c r="E21" s="23">
        <f>VLOOKUP($B21,Total!$A$4:$V$348,Total!D$1,0)</f>
        <v>0</v>
      </c>
      <c r="F21" s="23">
        <f>VLOOKUP($B21,Total!$A$4:$V$348,Total!E$1,0)</f>
        <v>0</v>
      </c>
      <c r="G21" s="23">
        <f>VLOOKUP($B21,Total!$A$4:$V$348,Total!F$1,0)</f>
        <v>0</v>
      </c>
      <c r="H21" s="23">
        <f>VLOOKUP($B21,Total!$A$4:$V$348,Total!G$1,0)</f>
        <v>295</v>
      </c>
      <c r="I21" s="23">
        <f>VLOOKUP($B21,Total!$A$4:$V$348,Total!H$1,0)</f>
        <v>21982220</v>
      </c>
      <c r="J21" s="23">
        <f>VLOOKUP($B21,Total!$A$4:$V$348,Total!I$1,0)</f>
        <v>389</v>
      </c>
      <c r="K21" s="23">
        <f>VLOOKUP($B21,Total!$A$4:$V$348,Total!J$1,0)</f>
        <v>20121803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0</v>
      </c>
      <c r="Q21" s="23">
        <f>VLOOKUP($B21,Total!$A$4:$V$348,Total!P$1,0)</f>
        <v>0</v>
      </c>
      <c r="R21" s="23">
        <f>VLOOKUP($B21,Total!$A$4:$V$348,Total!Q$1,0)</f>
        <v>0</v>
      </c>
      <c r="S21" s="23">
        <f>VLOOKUP($B21,Total!$A$4:$V$348,Total!R$1,0)</f>
        <v>0</v>
      </c>
      <c r="T21" s="23">
        <f>VLOOKUP($B21,Total!$A$4:$V$348,Total!S$1,0)</f>
        <v>0</v>
      </c>
      <c r="U21" s="23">
        <f>VLOOKUP($B21,Total!$A$4:$V$348,Total!T$1,0)</f>
        <v>0</v>
      </c>
      <c r="V21" s="23">
        <f>VLOOKUP($B21,Total!$A$4:$V$348,Total!U$1,0)</f>
        <v>684</v>
      </c>
      <c r="W21" s="23">
        <f>VLOOKUP($B21,Total!$A$4:$V$348,Total!V$1,0)</f>
        <v>42104023</v>
      </c>
      <c r="X21" s="24">
        <f t="shared" si="0"/>
        <v>42104023</v>
      </c>
      <c r="Y21" s="21">
        <f t="shared" si="1"/>
        <v>0</v>
      </c>
      <c r="Z21" s="21">
        <v>0</v>
      </c>
      <c r="AA21" s="21">
        <v>0</v>
      </c>
      <c r="AD21" s="21">
        <v>0</v>
      </c>
      <c r="AE21" s="21">
        <v>0</v>
      </c>
      <c r="AG21" s="21">
        <f t="shared" si="2"/>
        <v>42104023</v>
      </c>
      <c r="AH21" s="21">
        <f t="shared" si="3"/>
        <v>0</v>
      </c>
    </row>
    <row r="22" spans="1:34" s="21" customFormat="1" x14ac:dyDescent="0.2">
      <c r="A22" s="22">
        <v>13132</v>
      </c>
      <c r="B22" s="11">
        <v>13113</v>
      </c>
      <c r="C22" s="1" t="s">
        <v>323</v>
      </c>
      <c r="D22" s="23">
        <f>VLOOKUP($B22,Total!$A$4:$V$348,Total!C$1,0)</f>
        <v>253</v>
      </c>
      <c r="E22" s="23">
        <f>VLOOKUP($B22,Total!$A$4:$V$348,Total!D$1,0)</f>
        <v>18852548</v>
      </c>
      <c r="F22" s="23">
        <f>VLOOKUP($B22,Total!$A$4:$V$348,Total!E$1,0)</f>
        <v>276</v>
      </c>
      <c r="G22" s="23">
        <f>VLOOKUP($B22,Total!$A$4:$V$348,Total!F$1,0)</f>
        <v>14276652</v>
      </c>
      <c r="H22" s="23">
        <f>VLOOKUP($B22,Total!$A$4:$V$348,Total!G$1,0)</f>
        <v>88</v>
      </c>
      <c r="I22" s="23">
        <f>VLOOKUP($B22,Total!$A$4:$V$348,Total!H$1,0)</f>
        <v>6557408</v>
      </c>
      <c r="J22" s="23">
        <f>VLOOKUP($B22,Total!$A$4:$V$348,Total!I$1,0)</f>
        <v>133</v>
      </c>
      <c r="K22" s="23">
        <f>VLOOKUP($B22,Total!$A$4:$V$348,Total!J$1,0)</f>
        <v>6879691</v>
      </c>
      <c r="L22" s="23">
        <f>VLOOKUP($B22,Total!$A$4:$V$348,Total!K$1,0)</f>
        <v>0</v>
      </c>
      <c r="M22" s="23">
        <f>VLOOKUP($B22,Total!$A$4:$V$348,Total!L$1,0)</f>
        <v>0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121</v>
      </c>
      <c r="Q22" s="23">
        <f>VLOOKUP($B22,Total!$A$4:$V$348,Total!P$1,0)</f>
        <v>9016436</v>
      </c>
      <c r="R22" s="23">
        <f>VLOOKUP($B22,Total!$A$4:$V$348,Total!Q$1,0)</f>
        <v>46</v>
      </c>
      <c r="S22" s="23">
        <f>VLOOKUP($B22,Total!$A$4:$V$348,Total!R$1,0)</f>
        <v>2379442</v>
      </c>
      <c r="T22" s="23">
        <f>VLOOKUP($B22,Total!$A$4:$V$348,Total!S$1,0)</f>
        <v>2</v>
      </c>
      <c r="U22" s="23">
        <f>VLOOKUP($B22,Total!$A$4:$V$348,Total!T$1,0)</f>
        <v>63290</v>
      </c>
      <c r="V22" s="23">
        <f>VLOOKUP($B22,Total!$A$4:$V$348,Total!U$1,0)</f>
        <v>919</v>
      </c>
      <c r="W22" s="23">
        <f>VLOOKUP($B22,Total!$A$4:$V$348,Total!V$1,0)</f>
        <v>58025467</v>
      </c>
      <c r="X22" s="24">
        <f t="shared" si="0"/>
        <v>58025467</v>
      </c>
      <c r="Y22" s="21">
        <f t="shared" si="1"/>
        <v>0</v>
      </c>
      <c r="Z22" s="21">
        <v>0</v>
      </c>
      <c r="AA22" s="21">
        <v>0</v>
      </c>
      <c r="AD22" s="21">
        <v>0</v>
      </c>
      <c r="AE22" s="21">
        <v>0</v>
      </c>
      <c r="AG22" s="21">
        <f t="shared" si="2"/>
        <v>58025467</v>
      </c>
      <c r="AH22" s="21">
        <f t="shared" si="3"/>
        <v>0</v>
      </c>
    </row>
    <row r="23" spans="1:34" s="21" customFormat="1" x14ac:dyDescent="0.2">
      <c r="A23" s="22">
        <v>13151</v>
      </c>
      <c r="B23" s="11">
        <v>13118</v>
      </c>
      <c r="C23" s="1" t="s">
        <v>324</v>
      </c>
      <c r="D23" s="23">
        <f>VLOOKUP($B23,Total!$A$4:$V$348,Total!C$1,0)</f>
        <v>0</v>
      </c>
      <c r="E23" s="23">
        <f>VLOOKUP($B23,Total!$A$4:$V$348,Total!D$1,0)</f>
        <v>0</v>
      </c>
      <c r="F23" s="23">
        <f>VLOOKUP($B23,Total!$A$4:$V$348,Total!E$1,0)</f>
        <v>0</v>
      </c>
      <c r="G23" s="23">
        <f>VLOOKUP($B23,Total!$A$4:$V$348,Total!F$1,0)</f>
        <v>0</v>
      </c>
      <c r="H23" s="23">
        <f>VLOOKUP($B23,Total!$A$4:$V$348,Total!G$1,0)</f>
        <v>376</v>
      </c>
      <c r="I23" s="23">
        <f>VLOOKUP($B23,Total!$A$4:$V$348,Total!H$1,0)</f>
        <v>28018016</v>
      </c>
      <c r="J23" s="23">
        <f>VLOOKUP($B23,Total!$A$4:$V$348,Total!I$1,0)</f>
        <v>417</v>
      </c>
      <c r="K23" s="23">
        <f>VLOOKUP($B23,Total!$A$4:$V$348,Total!J$1,0)</f>
        <v>21570159</v>
      </c>
      <c r="L23" s="23">
        <f>VLOOKUP($B23,Total!$A$4:$V$348,Total!K$1,0)</f>
        <v>0</v>
      </c>
      <c r="M23" s="23">
        <f>VLOOKUP($B23,Total!$A$4:$V$348,Total!L$1,0)</f>
        <v>0</v>
      </c>
      <c r="N23" s="23">
        <f>VLOOKUP($B23,Total!$A$4:$V$348,Total!M$1,0)</f>
        <v>0</v>
      </c>
      <c r="O23" s="23">
        <f>VLOOKUP($B23,Total!$A$4:$V$348,Total!N$1,0)</f>
        <v>0</v>
      </c>
      <c r="P23" s="23">
        <f>VLOOKUP($B23,Total!$A$4:$V$348,Total!O$1,0)</f>
        <v>0</v>
      </c>
      <c r="Q23" s="23">
        <f>VLOOKUP($B23,Total!$A$4:$V$348,Total!P$1,0)</f>
        <v>0</v>
      </c>
      <c r="R23" s="23">
        <f>VLOOKUP($B23,Total!$A$4:$V$348,Total!Q$1,0)</f>
        <v>0</v>
      </c>
      <c r="S23" s="23">
        <f>VLOOKUP($B23,Total!$A$4:$V$348,Total!R$1,0)</f>
        <v>0</v>
      </c>
      <c r="T23" s="23">
        <f>VLOOKUP($B23,Total!$A$4:$V$348,Total!S$1,0)</f>
        <v>3</v>
      </c>
      <c r="U23" s="23">
        <f>VLOOKUP($B23,Total!$A$4:$V$348,Total!T$1,0)</f>
        <v>163302</v>
      </c>
      <c r="V23" s="23">
        <f>VLOOKUP($B23,Total!$A$4:$V$348,Total!U$1,0)</f>
        <v>796</v>
      </c>
      <c r="W23" s="23">
        <f>VLOOKUP($B23,Total!$A$4:$V$348,Total!V$1,0)</f>
        <v>49751477</v>
      </c>
      <c r="X23" s="24">
        <f t="shared" si="0"/>
        <v>49751477</v>
      </c>
      <c r="Y23" s="21">
        <f t="shared" si="1"/>
        <v>0</v>
      </c>
      <c r="Z23" s="21">
        <v>3</v>
      </c>
      <c r="AA23" s="21">
        <v>136685</v>
      </c>
      <c r="AD23" s="21">
        <v>1</v>
      </c>
      <c r="AE23" s="21">
        <v>52951</v>
      </c>
      <c r="AG23" s="21">
        <f t="shared" si="2"/>
        <v>49751481</v>
      </c>
      <c r="AH23" s="21">
        <f t="shared" si="3"/>
        <v>189636</v>
      </c>
    </row>
    <row r="24" spans="1:34" s="21" customFormat="1" x14ac:dyDescent="0.2">
      <c r="A24" s="22">
        <v>13152</v>
      </c>
      <c r="B24" s="11">
        <v>13122</v>
      </c>
      <c r="C24" s="1" t="s">
        <v>325</v>
      </c>
      <c r="D24" s="23">
        <f>VLOOKUP($B24,Total!$A$4:$V$348,Total!C$1,0)</f>
        <v>548</v>
      </c>
      <c r="E24" s="23">
        <f>VLOOKUP($B24,Total!$A$4:$V$348,Total!D$1,0)</f>
        <v>40834768</v>
      </c>
      <c r="F24" s="23">
        <f>VLOOKUP($B24,Total!$A$4:$V$348,Total!E$1,0)</f>
        <v>643</v>
      </c>
      <c r="G24" s="23">
        <f>VLOOKUP($B24,Total!$A$4:$V$348,Total!F$1,0)</f>
        <v>33260461</v>
      </c>
      <c r="H24" s="23">
        <f>VLOOKUP($B24,Total!$A$4:$V$348,Total!G$1,0)</f>
        <v>338</v>
      </c>
      <c r="I24" s="23">
        <f>VLOOKUP($B24,Total!$A$4:$V$348,Total!H$1,0)</f>
        <v>25186408</v>
      </c>
      <c r="J24" s="23">
        <f>VLOOKUP($B24,Total!$A$4:$V$348,Total!I$1,0)</f>
        <v>511</v>
      </c>
      <c r="K24" s="23">
        <f>VLOOKUP($B24,Total!$A$4:$V$348,Total!J$1,0)</f>
        <v>26432497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0</v>
      </c>
      <c r="Q24" s="23">
        <f>VLOOKUP($B24,Total!$A$4:$V$348,Total!P$1,0)</f>
        <v>0</v>
      </c>
      <c r="R24" s="23">
        <f>VLOOKUP($B24,Total!$A$4:$V$348,Total!Q$1,0)</f>
        <v>0</v>
      </c>
      <c r="S24" s="23">
        <f>VLOOKUP($B24,Total!$A$4:$V$348,Total!R$1,0)</f>
        <v>0</v>
      </c>
      <c r="T24" s="23">
        <f>VLOOKUP($B24,Total!$A$4:$V$348,Total!S$1,0)</f>
        <v>0</v>
      </c>
      <c r="U24" s="23">
        <f>VLOOKUP($B24,Total!$A$4:$V$348,Total!T$1,0)</f>
        <v>0</v>
      </c>
      <c r="V24" s="23">
        <f>VLOOKUP($B24,Total!$A$4:$V$348,Total!U$1,0)</f>
        <v>2040</v>
      </c>
      <c r="W24" s="23">
        <f>VLOOKUP($B24,Total!$A$4:$V$348,Total!V$1,0)</f>
        <v>125714134</v>
      </c>
      <c r="X24" s="24">
        <f t="shared" si="0"/>
        <v>125714134</v>
      </c>
      <c r="Y24" s="21">
        <f t="shared" si="1"/>
        <v>0</v>
      </c>
      <c r="Z24" s="21">
        <v>0</v>
      </c>
      <c r="AA24" s="21">
        <v>0</v>
      </c>
      <c r="AG24" s="21">
        <f t="shared" si="2"/>
        <v>125714134</v>
      </c>
      <c r="AH24" s="21">
        <f t="shared" si="3"/>
        <v>0</v>
      </c>
    </row>
    <row r="25" spans="1:34" s="21" customFormat="1" x14ac:dyDescent="0.2">
      <c r="A25" s="22">
        <v>13153</v>
      </c>
      <c r="B25" s="11">
        <v>13131</v>
      </c>
      <c r="C25" s="1" t="s">
        <v>326</v>
      </c>
      <c r="D25" s="23">
        <f>VLOOKUP($B25,Total!$A$4:$V$348,Total!C$1,0)</f>
        <v>510</v>
      </c>
      <c r="E25" s="23">
        <f>VLOOKUP($B25,Total!$A$4:$V$348,Total!D$1,0)</f>
        <v>38003160</v>
      </c>
      <c r="F25" s="23">
        <f>VLOOKUP($B25,Total!$A$4:$V$348,Total!E$1,0)</f>
        <v>350</v>
      </c>
      <c r="G25" s="23">
        <f>VLOOKUP($B25,Total!$A$4:$V$348,Total!F$1,0)</f>
        <v>18104450</v>
      </c>
      <c r="H25" s="23">
        <f>VLOOKUP($B25,Total!$A$4:$V$348,Total!G$1,0)</f>
        <v>307</v>
      </c>
      <c r="I25" s="23">
        <f>VLOOKUP($B25,Total!$A$4:$V$348,Total!H$1,0)</f>
        <v>22876412</v>
      </c>
      <c r="J25" s="23">
        <f>VLOOKUP($B25,Total!$A$4:$V$348,Total!I$1,0)</f>
        <v>239</v>
      </c>
      <c r="K25" s="23">
        <f>VLOOKUP($B25,Total!$A$4:$V$348,Total!J$1,0)</f>
        <v>12362753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0</v>
      </c>
      <c r="Q25" s="23">
        <f>VLOOKUP($B25,Total!$A$4:$V$348,Total!P$1,0)</f>
        <v>0</v>
      </c>
      <c r="R25" s="23">
        <f>VLOOKUP($B25,Total!$A$4:$V$348,Total!Q$1,0)</f>
        <v>0</v>
      </c>
      <c r="S25" s="23">
        <f>VLOOKUP($B25,Total!$A$4:$V$348,Total!R$1,0)</f>
        <v>0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1406</v>
      </c>
      <c r="W25" s="23">
        <f>VLOOKUP($B25,Total!$A$4:$V$348,Total!V$1,0)</f>
        <v>91346775</v>
      </c>
      <c r="X25" s="24">
        <f t="shared" si="0"/>
        <v>91346775</v>
      </c>
      <c r="Y25" s="21">
        <f t="shared" si="1"/>
        <v>0</v>
      </c>
      <c r="Z25" s="21">
        <v>0</v>
      </c>
      <c r="AA25" s="21">
        <v>0</v>
      </c>
      <c r="AG25" s="21">
        <f t="shared" si="2"/>
        <v>91346775</v>
      </c>
      <c r="AH25" s="21">
        <f t="shared" si="3"/>
        <v>0</v>
      </c>
    </row>
    <row r="26" spans="1:34" s="21" customFormat="1" x14ac:dyDescent="0.2">
      <c r="A26" s="22">
        <v>13154</v>
      </c>
      <c r="B26" s="11">
        <v>13112</v>
      </c>
      <c r="C26" s="1" t="s">
        <v>327</v>
      </c>
      <c r="D26" s="23">
        <f>VLOOKUP($B26,Total!$A$4:$V$348,Total!C$1,0)</f>
        <v>501</v>
      </c>
      <c r="E26" s="23">
        <f>VLOOKUP($B26,Total!$A$4:$V$348,Total!D$1,0)</f>
        <v>37332516</v>
      </c>
      <c r="F26" s="23">
        <f>VLOOKUP($B26,Total!$A$4:$V$348,Total!E$1,0)</f>
        <v>410</v>
      </c>
      <c r="G26" s="23">
        <f>VLOOKUP($B26,Total!$A$4:$V$348,Total!F$1,0)</f>
        <v>21208070</v>
      </c>
      <c r="H26" s="23">
        <f>VLOOKUP($B26,Total!$A$4:$V$348,Total!G$1,0)</f>
        <v>445</v>
      </c>
      <c r="I26" s="23">
        <f>VLOOKUP($B26,Total!$A$4:$V$348,Total!H$1,0)</f>
        <v>33159620</v>
      </c>
      <c r="J26" s="23">
        <f>VLOOKUP($B26,Total!$A$4:$V$348,Total!I$1,0)</f>
        <v>538</v>
      </c>
      <c r="K26" s="23">
        <f>VLOOKUP($B26,Total!$A$4:$V$348,Total!J$1,0)</f>
        <v>27829126</v>
      </c>
      <c r="L26" s="23">
        <f>VLOOKUP($B26,Total!$A$4:$V$348,Total!K$1,0)</f>
        <v>0</v>
      </c>
      <c r="M26" s="23">
        <f>VLOOKUP($B26,Total!$A$4:$V$348,Total!L$1,0)</f>
        <v>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80</v>
      </c>
      <c r="Q26" s="23">
        <f>VLOOKUP($B26,Total!$A$4:$V$348,Total!P$1,0)</f>
        <v>5961280</v>
      </c>
      <c r="R26" s="23">
        <f>VLOOKUP($B26,Total!$A$4:$V$348,Total!Q$1,0)</f>
        <v>37</v>
      </c>
      <c r="S26" s="23">
        <f>VLOOKUP($B26,Total!$A$4:$V$348,Total!R$1,0)</f>
        <v>1913899</v>
      </c>
      <c r="T26" s="23">
        <f>VLOOKUP($B26,Total!$A$4:$V$348,Total!S$1,0)</f>
        <v>13</v>
      </c>
      <c r="U26" s="23">
        <f>VLOOKUP($B26,Total!$A$4:$V$348,Total!T$1,0)</f>
        <v>0</v>
      </c>
      <c r="V26" s="23">
        <f>VLOOKUP($B26,Total!$A$4:$V$348,Total!U$1,0)</f>
        <v>2024</v>
      </c>
      <c r="W26" s="23">
        <f>VLOOKUP($B26,Total!$A$4:$V$348,Total!V$1,0)</f>
        <v>127404511</v>
      </c>
      <c r="X26" s="24">
        <f t="shared" si="0"/>
        <v>127404511</v>
      </c>
      <c r="Y26" s="21">
        <f t="shared" si="1"/>
        <v>0</v>
      </c>
      <c r="Z26" s="21">
        <v>0</v>
      </c>
      <c r="AA26" s="21">
        <v>0</v>
      </c>
      <c r="AD26" s="53">
        <v>4</v>
      </c>
      <c r="AE26" s="21">
        <v>0</v>
      </c>
      <c r="AG26" s="53">
        <f t="shared" si="2"/>
        <v>127404515</v>
      </c>
      <c r="AH26" s="21">
        <f t="shared" si="3"/>
        <v>0</v>
      </c>
    </row>
    <row r="27" spans="1:34" s="21" customFormat="1" x14ac:dyDescent="0.2">
      <c r="A27" s="22">
        <v>13155</v>
      </c>
      <c r="B27" s="11">
        <v>13117</v>
      </c>
      <c r="C27" s="1" t="s">
        <v>328</v>
      </c>
      <c r="D27" s="23">
        <f>VLOOKUP($B27,Total!$A$4:$V$348,Total!C$1,0)</f>
        <v>0</v>
      </c>
      <c r="E27" s="23">
        <f>VLOOKUP($B27,Total!$A$4:$V$348,Total!D$1,0)</f>
        <v>0</v>
      </c>
      <c r="F27" s="23">
        <f>VLOOKUP($B27,Total!$A$4:$V$348,Total!E$1,0)</f>
        <v>0</v>
      </c>
      <c r="G27" s="23">
        <f>VLOOKUP($B27,Total!$A$4:$V$348,Total!F$1,0)</f>
        <v>0</v>
      </c>
      <c r="H27" s="23">
        <f>VLOOKUP($B27,Total!$A$4:$V$348,Total!G$1,0)</f>
        <v>297</v>
      </c>
      <c r="I27" s="23">
        <f>VLOOKUP($B27,Total!$A$4:$V$348,Total!H$1,0)</f>
        <v>22131252</v>
      </c>
      <c r="J27" s="23">
        <f>VLOOKUP($B27,Total!$A$4:$V$348,Total!I$1,0)</f>
        <v>388</v>
      </c>
      <c r="K27" s="23">
        <f>VLOOKUP($B27,Total!$A$4:$V$348,Total!J$1,0)</f>
        <v>20070076</v>
      </c>
      <c r="L27" s="23">
        <f>VLOOKUP($B27,Total!$A$4:$V$348,Total!K$1,0)</f>
        <v>0</v>
      </c>
      <c r="M27" s="23">
        <f>VLOOKUP($B27,Total!$A$4:$V$348,Total!L$1,0)</f>
        <v>0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0</v>
      </c>
      <c r="Q27" s="23">
        <f>VLOOKUP($B27,Total!$A$4:$V$348,Total!P$1,0)</f>
        <v>0</v>
      </c>
      <c r="R27" s="23">
        <f>VLOOKUP($B27,Total!$A$4:$V$348,Total!Q$1,0)</f>
        <v>0</v>
      </c>
      <c r="S27" s="23">
        <f>VLOOKUP($B27,Total!$A$4:$V$348,Total!R$1,0)</f>
        <v>0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685</v>
      </c>
      <c r="W27" s="23">
        <f>VLOOKUP($B27,Total!$A$4:$V$348,Total!V$1,0)</f>
        <v>42201328</v>
      </c>
      <c r="X27" s="24">
        <f t="shared" si="0"/>
        <v>42201328</v>
      </c>
      <c r="Y27" s="21">
        <f t="shared" si="1"/>
        <v>0</v>
      </c>
      <c r="Z27" s="21">
        <v>0</v>
      </c>
      <c r="AA27" s="21">
        <v>0</v>
      </c>
      <c r="AG27" s="21">
        <f t="shared" si="2"/>
        <v>42201328</v>
      </c>
      <c r="AH27" s="21">
        <f t="shared" si="3"/>
        <v>0</v>
      </c>
    </row>
    <row r="28" spans="1:34" s="21" customFormat="1" x14ac:dyDescent="0.2">
      <c r="A28" s="22">
        <v>13156</v>
      </c>
      <c r="B28" s="11">
        <v>13103</v>
      </c>
      <c r="C28" s="1" t="s">
        <v>329</v>
      </c>
      <c r="D28" s="23">
        <f>VLOOKUP($B28,Total!$A$4:$V$348,Total!C$1,0)</f>
        <v>0</v>
      </c>
      <c r="E28" s="23">
        <f>VLOOKUP($B28,Total!$A$4:$V$348,Total!D$1,0)</f>
        <v>0</v>
      </c>
      <c r="F28" s="23">
        <f>VLOOKUP($B28,Total!$A$4:$V$348,Total!E$1,0)</f>
        <v>0</v>
      </c>
      <c r="G28" s="23">
        <f>VLOOKUP($B28,Total!$A$4:$V$348,Total!F$1,0)</f>
        <v>0</v>
      </c>
      <c r="H28" s="23">
        <f>VLOOKUP($B28,Total!$A$4:$V$348,Total!G$1,0)</f>
        <v>318</v>
      </c>
      <c r="I28" s="23">
        <f>VLOOKUP($B28,Total!$A$4:$V$348,Total!H$1,0)</f>
        <v>23696088</v>
      </c>
      <c r="J28" s="23">
        <f>VLOOKUP($B28,Total!$A$4:$V$348,Total!I$1,0)</f>
        <v>391</v>
      </c>
      <c r="K28" s="23">
        <f>VLOOKUP($B28,Total!$A$4:$V$348,Total!J$1,0)</f>
        <v>20225257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0</v>
      </c>
      <c r="Q28" s="23">
        <f>VLOOKUP($B28,Total!$A$4:$V$348,Total!P$1,0)</f>
        <v>0</v>
      </c>
      <c r="R28" s="23">
        <f>VLOOKUP($B28,Total!$A$4:$V$348,Total!Q$1,0)</f>
        <v>0</v>
      </c>
      <c r="S28" s="23">
        <f>VLOOKUP($B28,Total!$A$4:$V$348,Total!R$1,0)</f>
        <v>0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709</v>
      </c>
      <c r="W28" s="23">
        <f>VLOOKUP($B28,Total!$A$4:$V$348,Total!V$1,0)</f>
        <v>43921345</v>
      </c>
      <c r="X28" s="24">
        <f t="shared" si="0"/>
        <v>43921345</v>
      </c>
      <c r="Y28" s="21">
        <f t="shared" si="1"/>
        <v>0</v>
      </c>
      <c r="Z28" s="21">
        <v>0</v>
      </c>
      <c r="AA28" s="21">
        <v>0</v>
      </c>
      <c r="AG28" s="21">
        <f t="shared" si="2"/>
        <v>43921345</v>
      </c>
      <c r="AH28" s="21">
        <f t="shared" si="3"/>
        <v>0</v>
      </c>
    </row>
    <row r="29" spans="1:34" s="21" customFormat="1" x14ac:dyDescent="0.2">
      <c r="A29" s="22">
        <v>13157</v>
      </c>
      <c r="B29" s="11">
        <v>13106</v>
      </c>
      <c r="C29" s="1" t="s">
        <v>330</v>
      </c>
      <c r="D29" s="23">
        <f>VLOOKUP($B29,Total!$A$4:$V$348,Total!C$1,0)</f>
        <v>698</v>
      </c>
      <c r="E29" s="23">
        <f>VLOOKUP($B29,Total!$A$4:$V$348,Total!D$1,0)</f>
        <v>52012168</v>
      </c>
      <c r="F29" s="23">
        <f>VLOOKUP($B29,Total!$A$4:$V$348,Total!E$1,0)</f>
        <v>712</v>
      </c>
      <c r="G29" s="23">
        <f>VLOOKUP($B29,Total!$A$4:$V$348,Total!F$1,0)</f>
        <v>36829624</v>
      </c>
      <c r="H29" s="23">
        <f>VLOOKUP($B29,Total!$A$4:$V$348,Total!G$1,0)</f>
        <v>0</v>
      </c>
      <c r="I29" s="23">
        <f>VLOOKUP($B29,Total!$A$4:$V$348,Total!H$1,0)</f>
        <v>0</v>
      </c>
      <c r="J29" s="23">
        <f>VLOOKUP($B29,Total!$A$4:$V$348,Total!I$1,0)</f>
        <v>0</v>
      </c>
      <c r="K29" s="23">
        <f>VLOOKUP($B29,Total!$A$4:$V$348,Total!J$1,0)</f>
        <v>0</v>
      </c>
      <c r="L29" s="23">
        <f>VLOOKUP($B29,Total!$A$4:$V$348,Total!K$1,0)</f>
        <v>0</v>
      </c>
      <c r="M29" s="23">
        <f>VLOOKUP($B29,Total!$A$4:$V$348,Total!L$1,0)</f>
        <v>0</v>
      </c>
      <c r="N29" s="23">
        <f>VLOOKUP($B29,Total!$A$4:$V$348,Total!M$1,0)</f>
        <v>0</v>
      </c>
      <c r="O29" s="23">
        <f>VLOOKUP($B29,Total!$A$4:$V$348,Total!N$1,0)</f>
        <v>0</v>
      </c>
      <c r="P29" s="23">
        <f>VLOOKUP($B29,Total!$A$4:$V$348,Total!O$1,0)</f>
        <v>133</v>
      </c>
      <c r="Q29" s="23">
        <f>VLOOKUP($B29,Total!$A$4:$V$348,Total!P$1,0)</f>
        <v>9910628</v>
      </c>
      <c r="R29" s="23">
        <f>VLOOKUP($B29,Total!$A$4:$V$348,Total!Q$1,0)</f>
        <v>10</v>
      </c>
      <c r="S29" s="23">
        <f>VLOOKUP($B29,Total!$A$4:$V$348,Total!R$1,0)</f>
        <v>517270</v>
      </c>
      <c r="T29" s="23">
        <f>VLOOKUP($B29,Total!$A$4:$V$348,Total!S$1,0)</f>
        <v>0</v>
      </c>
      <c r="U29" s="23">
        <f>VLOOKUP($B29,Total!$A$4:$V$348,Total!T$1,0)</f>
        <v>0</v>
      </c>
      <c r="V29" s="23">
        <f>VLOOKUP($B29,Total!$A$4:$V$348,Total!U$1,0)</f>
        <v>1553</v>
      </c>
      <c r="W29" s="23">
        <f>VLOOKUP($B29,Total!$A$4:$V$348,Total!V$1,0)</f>
        <v>99269690</v>
      </c>
      <c r="X29" s="24">
        <f t="shared" si="0"/>
        <v>99269690</v>
      </c>
      <c r="Y29" s="21">
        <f t="shared" si="1"/>
        <v>0</v>
      </c>
      <c r="AD29" s="21">
        <v>0</v>
      </c>
      <c r="AE29" s="21">
        <v>0</v>
      </c>
      <c r="AG29" s="21">
        <f t="shared" si="2"/>
        <v>99269690</v>
      </c>
      <c r="AH29" s="21">
        <f t="shared" si="3"/>
        <v>0</v>
      </c>
    </row>
    <row r="30" spans="1:34" s="21" customFormat="1" x14ac:dyDescent="0.2">
      <c r="A30" s="22">
        <v>13158</v>
      </c>
      <c r="B30" s="11">
        <v>13107</v>
      </c>
      <c r="C30" s="1" t="s">
        <v>331</v>
      </c>
      <c r="D30" s="23">
        <f>VLOOKUP($B30,Total!$A$4:$V$348,Total!C$1,0)</f>
        <v>358</v>
      </c>
      <c r="E30" s="23">
        <f>VLOOKUP($B30,Total!$A$4:$V$348,Total!D$1,0)</f>
        <v>26676728</v>
      </c>
      <c r="F30" s="23">
        <f>VLOOKUP($B30,Total!$A$4:$V$348,Total!E$1,0)</f>
        <v>330</v>
      </c>
      <c r="G30" s="23">
        <f>VLOOKUP($B30,Total!$A$4:$V$348,Total!F$1,0)</f>
        <v>17069910</v>
      </c>
      <c r="H30" s="23">
        <f>VLOOKUP($B30,Total!$A$4:$V$348,Total!G$1,0)</f>
        <v>242</v>
      </c>
      <c r="I30" s="23">
        <f>VLOOKUP($B30,Total!$A$4:$V$348,Total!H$1,0)</f>
        <v>18032872</v>
      </c>
      <c r="J30" s="23">
        <f>VLOOKUP($B30,Total!$A$4:$V$348,Total!I$1,0)</f>
        <v>241</v>
      </c>
      <c r="K30" s="23">
        <f>VLOOKUP($B30,Total!$A$4:$V$348,Total!J$1,0)</f>
        <v>12466207</v>
      </c>
      <c r="L30" s="23">
        <f>VLOOKUP($B30,Total!$A$4:$V$348,Total!K$1,0)</f>
        <v>0</v>
      </c>
      <c r="M30" s="23">
        <f>VLOOKUP($B30,Total!$A$4:$V$348,Total!L$1,0)</f>
        <v>0</v>
      </c>
      <c r="N30" s="23">
        <f>VLOOKUP($B30,Total!$A$4:$V$348,Total!M$1,0)</f>
        <v>0</v>
      </c>
      <c r="O30" s="23">
        <f>VLOOKUP($B30,Total!$A$4:$V$348,Total!N$1,0)</f>
        <v>0</v>
      </c>
      <c r="P30" s="23">
        <f>VLOOKUP($B30,Total!$A$4:$V$348,Total!O$1,0)</f>
        <v>76</v>
      </c>
      <c r="Q30" s="23">
        <f>VLOOKUP($B30,Total!$A$4:$V$348,Total!P$1,0)</f>
        <v>5663216</v>
      </c>
      <c r="R30" s="23">
        <f>VLOOKUP($B30,Total!$A$4:$V$348,Total!Q$1,0)</f>
        <v>22</v>
      </c>
      <c r="S30" s="23">
        <f>VLOOKUP($B30,Total!$A$4:$V$348,Total!R$1,0)</f>
        <v>1137994</v>
      </c>
      <c r="T30" s="23">
        <f>VLOOKUP($B30,Total!$A$4:$V$348,Total!S$1,0)</f>
        <v>3</v>
      </c>
      <c r="U30" s="23">
        <f>VLOOKUP($B30,Total!$A$4:$V$348,Total!T$1,0)</f>
        <v>94935</v>
      </c>
      <c r="V30" s="23">
        <f>VLOOKUP($B30,Total!$A$4:$V$348,Total!U$1,0)</f>
        <v>1272</v>
      </c>
      <c r="W30" s="23">
        <f>VLOOKUP($B30,Total!$A$4:$V$348,Total!V$1,0)</f>
        <v>81141862</v>
      </c>
      <c r="X30" s="24">
        <f t="shared" si="0"/>
        <v>81141862</v>
      </c>
      <c r="Y30" s="21">
        <f t="shared" si="1"/>
        <v>0</v>
      </c>
      <c r="Z30" s="21">
        <v>0</v>
      </c>
      <c r="AA30" s="21">
        <v>0</v>
      </c>
      <c r="AG30" s="21">
        <f t="shared" si="2"/>
        <v>81141862</v>
      </c>
      <c r="AH30" s="21">
        <f t="shared" si="3"/>
        <v>0</v>
      </c>
    </row>
    <row r="31" spans="1:34" s="21" customFormat="1" x14ac:dyDescent="0.2">
      <c r="A31" s="22">
        <v>13159</v>
      </c>
      <c r="B31" s="11">
        <v>13127</v>
      </c>
      <c r="C31" s="1" t="s">
        <v>332</v>
      </c>
      <c r="D31" s="23">
        <f>VLOOKUP($B31,Total!$A$4:$V$348,Total!C$1,0)</f>
        <v>626</v>
      </c>
      <c r="E31" s="23">
        <f>VLOOKUP($B31,Total!$A$4:$V$348,Total!D$1,0)</f>
        <v>46647016</v>
      </c>
      <c r="F31" s="23">
        <f>VLOOKUP($B31,Total!$A$4:$V$348,Total!E$1,0)</f>
        <v>856</v>
      </c>
      <c r="G31" s="23">
        <f>VLOOKUP($B31,Total!$A$4:$V$348,Total!F$1,0)</f>
        <v>44278312</v>
      </c>
      <c r="H31" s="23">
        <f>VLOOKUP($B31,Total!$A$4:$V$348,Total!G$1,0)</f>
        <v>167</v>
      </c>
      <c r="I31" s="23">
        <f>VLOOKUP($B31,Total!$A$4:$V$348,Total!H$1,0)</f>
        <v>12444172</v>
      </c>
      <c r="J31" s="23">
        <f>VLOOKUP($B31,Total!$A$4:$V$348,Total!I$1,0)</f>
        <v>243</v>
      </c>
      <c r="K31" s="23">
        <f>VLOOKUP($B31,Total!$A$4:$V$348,Total!J$1,0)</f>
        <v>12569661</v>
      </c>
      <c r="L31" s="23">
        <f>VLOOKUP($B31,Total!$A$4:$V$348,Total!K$1,0)</f>
        <v>161</v>
      </c>
      <c r="M31" s="23">
        <f>VLOOKUP($B31,Total!$A$4:$V$348,Total!L$1,0)</f>
        <v>11997076</v>
      </c>
      <c r="N31" s="23">
        <f>VLOOKUP($B31,Total!$A$4:$V$348,Total!M$1,0)</f>
        <v>42</v>
      </c>
      <c r="O31" s="23">
        <f>VLOOKUP($B31,Total!$A$4:$V$348,Total!N$1,0)</f>
        <v>2172534</v>
      </c>
      <c r="P31" s="23">
        <f>VLOOKUP($B31,Total!$A$4:$V$348,Total!O$1,0)</f>
        <v>59</v>
      </c>
      <c r="Q31" s="23">
        <f>VLOOKUP($B31,Total!$A$4:$V$348,Total!P$1,0)</f>
        <v>4396444</v>
      </c>
      <c r="R31" s="23">
        <f>VLOOKUP($B31,Total!$A$4:$V$348,Total!Q$1,0)</f>
        <v>11</v>
      </c>
      <c r="S31" s="23">
        <f>VLOOKUP($B31,Total!$A$4:$V$348,Total!R$1,0)</f>
        <v>568997</v>
      </c>
      <c r="T31" s="23">
        <f>VLOOKUP($B31,Total!$A$4:$V$348,Total!S$1,0)</f>
        <v>0</v>
      </c>
      <c r="U31" s="23">
        <f>VLOOKUP($B31,Total!$A$4:$V$348,Total!T$1,0)</f>
        <v>0</v>
      </c>
      <c r="V31" s="23">
        <f>VLOOKUP($B31,Total!$A$4:$V$348,Total!U$1,0)</f>
        <v>2165</v>
      </c>
      <c r="W31" s="23">
        <f>VLOOKUP($B31,Total!$A$4:$V$348,Total!V$1,0)</f>
        <v>135074212</v>
      </c>
      <c r="X31" s="24">
        <f t="shared" si="0"/>
        <v>135074212</v>
      </c>
      <c r="Y31" s="21">
        <f t="shared" si="1"/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G31" s="21">
        <f t="shared" si="2"/>
        <v>135074212</v>
      </c>
      <c r="AH31" s="21">
        <f t="shared" si="3"/>
        <v>0</v>
      </c>
    </row>
    <row r="32" spans="1:34" s="21" customFormat="1" x14ac:dyDescent="0.2">
      <c r="A32" s="22">
        <v>13160</v>
      </c>
      <c r="B32" s="11">
        <v>13132</v>
      </c>
      <c r="C32" s="1" t="s">
        <v>333</v>
      </c>
      <c r="D32" s="23">
        <f>VLOOKUP($B32,Total!$A$4:$V$348,Total!C$1,0)</f>
        <v>112</v>
      </c>
      <c r="E32" s="23">
        <f>VLOOKUP($B32,Total!$A$4:$V$348,Total!D$1,0)</f>
        <v>8345792</v>
      </c>
      <c r="F32" s="23">
        <f>VLOOKUP($B32,Total!$A$4:$V$348,Total!E$1,0)</f>
        <v>168</v>
      </c>
      <c r="G32" s="23">
        <f>VLOOKUP($B32,Total!$A$4:$V$348,Total!F$1,0)</f>
        <v>8690136</v>
      </c>
      <c r="H32" s="23">
        <f>VLOOKUP($B32,Total!$A$4:$V$348,Total!G$1,0)</f>
        <v>40</v>
      </c>
      <c r="I32" s="23">
        <f>VLOOKUP($B32,Total!$A$4:$V$348,Total!H$1,0)</f>
        <v>2980640</v>
      </c>
      <c r="J32" s="23">
        <f>VLOOKUP($B32,Total!$A$4:$V$348,Total!I$1,0)</f>
        <v>72</v>
      </c>
      <c r="K32" s="23">
        <f>VLOOKUP($B32,Total!$A$4:$V$348,Total!J$1,0)</f>
        <v>3724344</v>
      </c>
      <c r="L32" s="23">
        <f>VLOOKUP($B32,Total!$A$4:$V$348,Total!K$1,0)</f>
        <v>0</v>
      </c>
      <c r="M32" s="23">
        <f>VLOOKUP($B32,Total!$A$4:$V$348,Total!L$1,0)</f>
        <v>0</v>
      </c>
      <c r="N32" s="23">
        <f>VLOOKUP($B32,Total!$A$4:$V$348,Total!M$1,0)</f>
        <v>0</v>
      </c>
      <c r="O32" s="23">
        <f>VLOOKUP($B32,Total!$A$4:$V$348,Total!N$1,0)</f>
        <v>0</v>
      </c>
      <c r="P32" s="23">
        <f>VLOOKUP($B32,Total!$A$4:$V$348,Total!O$1,0)</f>
        <v>0</v>
      </c>
      <c r="Q32" s="23">
        <f>VLOOKUP($B32,Total!$A$4:$V$348,Total!P$1,0)</f>
        <v>0</v>
      </c>
      <c r="R32" s="23">
        <f>VLOOKUP($B32,Total!$A$4:$V$348,Total!Q$1,0)</f>
        <v>0</v>
      </c>
      <c r="S32" s="23">
        <f>VLOOKUP($B32,Total!$A$4:$V$348,Total!R$1,0)</f>
        <v>0</v>
      </c>
      <c r="T32" s="23">
        <f>VLOOKUP($B32,Total!$A$4:$V$348,Total!S$1,0)</f>
        <v>0</v>
      </c>
      <c r="U32" s="23">
        <f>VLOOKUP($B32,Total!$A$4:$V$348,Total!T$1,0)</f>
        <v>0</v>
      </c>
      <c r="V32" s="23">
        <f>VLOOKUP($B32,Total!$A$4:$V$348,Total!U$1,0)</f>
        <v>392</v>
      </c>
      <c r="W32" s="23">
        <f>VLOOKUP($B32,Total!$A$4:$V$348,Total!V$1,0)</f>
        <v>23740912</v>
      </c>
      <c r="X32" s="24">
        <f t="shared" si="0"/>
        <v>23740912</v>
      </c>
      <c r="Y32" s="21">
        <f t="shared" si="1"/>
        <v>0</v>
      </c>
      <c r="Z32" s="21">
        <v>0</v>
      </c>
      <c r="AA32" s="21">
        <v>0</v>
      </c>
      <c r="AG32" s="21">
        <f t="shared" si="2"/>
        <v>23740912</v>
      </c>
      <c r="AH32" s="21">
        <f t="shared" si="3"/>
        <v>0</v>
      </c>
    </row>
    <row r="33" spans="1:34" s="21" customFormat="1" x14ac:dyDescent="0.2">
      <c r="A33" s="22">
        <v>13161</v>
      </c>
      <c r="B33" s="11">
        <v>13115</v>
      </c>
      <c r="C33" s="1" t="s">
        <v>334</v>
      </c>
      <c r="D33" s="23">
        <f>VLOOKUP($B33,Total!$A$4:$V$348,Total!C$1,0)</f>
        <v>186</v>
      </c>
      <c r="E33" s="23">
        <f>VLOOKUP($B33,Total!$A$4:$V$348,Total!D$1,0)</f>
        <v>13859976</v>
      </c>
      <c r="F33" s="23">
        <f>VLOOKUP($B33,Total!$A$4:$V$348,Total!E$1,0)</f>
        <v>196</v>
      </c>
      <c r="G33" s="23">
        <f>VLOOKUP($B33,Total!$A$4:$V$348,Total!F$1,0)</f>
        <v>10138492</v>
      </c>
      <c r="H33" s="23">
        <f>VLOOKUP($B33,Total!$A$4:$V$348,Total!G$1,0)</f>
        <v>135</v>
      </c>
      <c r="I33" s="23">
        <f>VLOOKUP($B33,Total!$A$4:$V$348,Total!H$1,0)</f>
        <v>10059660</v>
      </c>
      <c r="J33" s="23">
        <f>VLOOKUP($B33,Total!$A$4:$V$348,Total!I$1,0)</f>
        <v>107</v>
      </c>
      <c r="K33" s="23">
        <f>VLOOKUP($B33,Total!$A$4:$V$348,Total!J$1,0)</f>
        <v>5534789</v>
      </c>
      <c r="L33" s="23">
        <f>VLOOKUP($B33,Total!$A$4:$V$348,Total!K$1,0)</f>
        <v>0</v>
      </c>
      <c r="M33" s="23">
        <f>VLOOKUP($B33,Total!$A$4:$V$348,Total!L$1,0)</f>
        <v>0</v>
      </c>
      <c r="N33" s="23">
        <f>VLOOKUP($B33,Total!$A$4:$V$348,Total!M$1,0)</f>
        <v>0</v>
      </c>
      <c r="O33" s="23">
        <f>VLOOKUP($B33,Total!$A$4:$V$348,Total!N$1,0)</f>
        <v>0</v>
      </c>
      <c r="P33" s="23">
        <f>VLOOKUP($B33,Total!$A$4:$V$348,Total!O$1,0)</f>
        <v>10</v>
      </c>
      <c r="Q33" s="23">
        <f>VLOOKUP($B33,Total!$A$4:$V$348,Total!P$1,0)</f>
        <v>745160</v>
      </c>
      <c r="R33" s="23">
        <f>VLOOKUP($B33,Total!$A$4:$V$348,Total!Q$1,0)</f>
        <v>1</v>
      </c>
      <c r="S33" s="23">
        <f>VLOOKUP($B33,Total!$A$4:$V$348,Total!R$1,0)</f>
        <v>51727</v>
      </c>
      <c r="T33" s="23">
        <f>VLOOKUP($B33,Total!$A$4:$V$348,Total!S$1,0)</f>
        <v>0</v>
      </c>
      <c r="U33" s="23">
        <f>VLOOKUP($B33,Total!$A$4:$V$348,Total!T$1,0)</f>
        <v>0</v>
      </c>
      <c r="V33" s="23">
        <f>VLOOKUP($B33,Total!$A$4:$V$348,Total!U$1,0)</f>
        <v>635</v>
      </c>
      <c r="W33" s="23">
        <f>VLOOKUP($B33,Total!$A$4:$V$348,Total!V$1,0)</f>
        <v>40389804</v>
      </c>
      <c r="X33" s="24">
        <f t="shared" si="0"/>
        <v>40389804</v>
      </c>
      <c r="Y33" s="21">
        <f t="shared" si="1"/>
        <v>0</v>
      </c>
      <c r="Z33" s="21">
        <v>0</v>
      </c>
      <c r="AA33" s="21">
        <v>0</v>
      </c>
      <c r="AD33" s="21">
        <v>0</v>
      </c>
      <c r="AE33" s="21">
        <v>0</v>
      </c>
      <c r="AG33" s="21">
        <f t="shared" si="2"/>
        <v>40389804</v>
      </c>
      <c r="AH33" s="21">
        <f t="shared" si="3"/>
        <v>0</v>
      </c>
    </row>
    <row r="34" spans="1:34" s="21" customFormat="1" x14ac:dyDescent="0.2">
      <c r="A34" s="22">
        <v>13162</v>
      </c>
      <c r="B34" s="11">
        <v>13121</v>
      </c>
      <c r="C34" s="1" t="s">
        <v>335</v>
      </c>
      <c r="D34" s="23">
        <f>VLOOKUP($B34,Total!$A$4:$V$348,Total!C$1,0)</f>
        <v>636</v>
      </c>
      <c r="E34" s="23">
        <f>VLOOKUP($B34,Total!$A$4:$V$348,Total!D$1,0)</f>
        <v>47392176</v>
      </c>
      <c r="F34" s="23">
        <f>VLOOKUP($B34,Total!$A$4:$V$348,Total!E$1,0)</f>
        <v>305</v>
      </c>
      <c r="G34" s="23">
        <f>VLOOKUP($B34,Total!$A$4:$V$348,Total!F$1,0)</f>
        <v>15776735</v>
      </c>
      <c r="H34" s="23">
        <f>VLOOKUP($B34,Total!$A$4:$V$348,Total!G$1,0)</f>
        <v>234</v>
      </c>
      <c r="I34" s="23">
        <f>VLOOKUP($B34,Total!$A$4:$V$348,Total!H$1,0)</f>
        <v>17436744</v>
      </c>
      <c r="J34" s="23">
        <f>VLOOKUP($B34,Total!$A$4:$V$348,Total!I$1,0)</f>
        <v>306</v>
      </c>
      <c r="K34" s="23">
        <f>VLOOKUP($B34,Total!$A$4:$V$348,Total!J$1,0)</f>
        <v>15828462</v>
      </c>
      <c r="L34" s="23">
        <f>VLOOKUP($B34,Total!$A$4:$V$348,Total!K$1,0)</f>
        <v>0</v>
      </c>
      <c r="M34" s="23">
        <f>VLOOKUP($B34,Total!$A$4:$V$348,Total!L$1,0)</f>
        <v>0</v>
      </c>
      <c r="N34" s="23">
        <f>VLOOKUP($B34,Total!$A$4:$V$348,Total!M$1,0)</f>
        <v>0</v>
      </c>
      <c r="O34" s="23">
        <f>VLOOKUP($B34,Total!$A$4:$V$348,Total!N$1,0)</f>
        <v>0</v>
      </c>
      <c r="P34" s="23">
        <f>VLOOKUP($B34,Total!$A$4:$V$348,Total!O$1,0)</f>
        <v>0</v>
      </c>
      <c r="Q34" s="23">
        <f>VLOOKUP($B34,Total!$A$4:$V$348,Total!P$1,0)</f>
        <v>0</v>
      </c>
      <c r="R34" s="23">
        <f>VLOOKUP($B34,Total!$A$4:$V$348,Total!Q$1,0)</f>
        <v>0</v>
      </c>
      <c r="S34" s="23">
        <f>VLOOKUP($B34,Total!$A$4:$V$348,Total!R$1,0)</f>
        <v>0</v>
      </c>
      <c r="T34" s="23">
        <f>VLOOKUP($B34,Total!$A$4:$V$348,Total!S$1,0)</f>
        <v>0</v>
      </c>
      <c r="U34" s="23">
        <f>VLOOKUP($B34,Total!$A$4:$V$348,Total!T$1,0)</f>
        <v>0</v>
      </c>
      <c r="V34" s="23">
        <f>VLOOKUP($B34,Total!$A$4:$V$348,Total!U$1,0)</f>
        <v>1481</v>
      </c>
      <c r="W34" s="23">
        <f>VLOOKUP($B34,Total!$A$4:$V$348,Total!V$1,0)</f>
        <v>96434117</v>
      </c>
      <c r="X34" s="24">
        <f t="shared" si="0"/>
        <v>96434117</v>
      </c>
      <c r="Y34" s="21">
        <f t="shared" si="1"/>
        <v>0</v>
      </c>
      <c r="Z34" s="21">
        <v>0</v>
      </c>
      <c r="AA34" s="21">
        <v>0</v>
      </c>
      <c r="AG34" s="21">
        <f t="shared" si="2"/>
        <v>96434117</v>
      </c>
      <c r="AH34" s="21">
        <f t="shared" si="3"/>
        <v>0</v>
      </c>
    </row>
    <row r="35" spans="1:34" s="21" customFormat="1" x14ac:dyDescent="0.2">
      <c r="A35" s="22">
        <v>13163</v>
      </c>
      <c r="B35" s="11">
        <v>13129</v>
      </c>
      <c r="C35" s="1" t="s">
        <v>336</v>
      </c>
      <c r="D35" s="23">
        <f>VLOOKUP($B35,Total!$A$4:$V$348,Total!C$1,0)</f>
        <v>0</v>
      </c>
      <c r="E35" s="23">
        <f>VLOOKUP($B35,Total!$A$4:$V$348,Total!D$1,0)</f>
        <v>0</v>
      </c>
      <c r="F35" s="23">
        <f>VLOOKUP($B35,Total!$A$4:$V$348,Total!E$1,0)</f>
        <v>0</v>
      </c>
      <c r="G35" s="23">
        <f>VLOOKUP($B35,Total!$A$4:$V$348,Total!F$1,0)</f>
        <v>0</v>
      </c>
      <c r="H35" s="23">
        <f>VLOOKUP($B35,Total!$A$4:$V$348,Total!G$1,0)</f>
        <v>0</v>
      </c>
      <c r="I35" s="23">
        <f>VLOOKUP($B35,Total!$A$4:$V$348,Total!H$1,0)</f>
        <v>0</v>
      </c>
      <c r="J35" s="23">
        <f>VLOOKUP($B35,Total!$A$4:$V$348,Total!I$1,0)</f>
        <v>0</v>
      </c>
      <c r="K35" s="23">
        <f>VLOOKUP($B35,Total!$A$4:$V$348,Total!J$1,0)</f>
        <v>0</v>
      </c>
      <c r="L35" s="23">
        <f>VLOOKUP($B35,Total!$A$4:$V$348,Total!K$1,0)</f>
        <v>0</v>
      </c>
      <c r="M35" s="23">
        <f>VLOOKUP($B35,Total!$A$4:$V$348,Total!L$1,0)</f>
        <v>0</v>
      </c>
      <c r="N35" s="23">
        <f>VLOOKUP($B35,Total!$A$4:$V$348,Total!M$1,0)</f>
        <v>0</v>
      </c>
      <c r="O35" s="23">
        <f>VLOOKUP($B35,Total!$A$4:$V$348,Total!N$1,0)</f>
        <v>0</v>
      </c>
      <c r="P35" s="23">
        <f>VLOOKUP($B35,Total!$A$4:$V$348,Total!O$1,0)</f>
        <v>187</v>
      </c>
      <c r="Q35" s="23">
        <f>VLOOKUP($B35,Total!$A$4:$V$348,Total!P$1,0)</f>
        <v>13934492</v>
      </c>
      <c r="R35" s="23">
        <f>VLOOKUP($B35,Total!$A$4:$V$348,Total!Q$1,0)</f>
        <v>292</v>
      </c>
      <c r="S35" s="23">
        <f>VLOOKUP($B35,Total!$A$4:$V$348,Total!R$1,0)</f>
        <v>15104284</v>
      </c>
      <c r="T35" s="23">
        <f>VLOOKUP($B35,Total!$A$4:$V$348,Total!S$1,0)</f>
        <v>0</v>
      </c>
      <c r="U35" s="23">
        <f>VLOOKUP($B35,Total!$A$4:$V$348,Total!T$1,0)</f>
        <v>0</v>
      </c>
      <c r="V35" s="23">
        <f>VLOOKUP($B35,Total!$A$4:$V$348,Total!U$1,0)</f>
        <v>479</v>
      </c>
      <c r="W35" s="23">
        <f>VLOOKUP($B35,Total!$A$4:$V$348,Total!V$1,0)</f>
        <v>29038776</v>
      </c>
      <c r="X35" s="24">
        <f t="shared" si="0"/>
        <v>29038776</v>
      </c>
      <c r="Y35" s="21">
        <f t="shared" si="1"/>
        <v>0</v>
      </c>
      <c r="Z35" s="21">
        <v>0</v>
      </c>
      <c r="AA35" s="21">
        <v>0</v>
      </c>
      <c r="AD35" s="21">
        <v>0</v>
      </c>
      <c r="AE35" s="21">
        <v>0</v>
      </c>
      <c r="AG35" s="21">
        <f t="shared" si="2"/>
        <v>29038776</v>
      </c>
      <c r="AH35" s="21">
        <f t="shared" si="3"/>
        <v>0</v>
      </c>
    </row>
    <row r="36" spans="1:34" s="21" customFormat="1" x14ac:dyDescent="0.2">
      <c r="A36" s="22">
        <v>13164</v>
      </c>
      <c r="B36" s="11">
        <v>13116</v>
      </c>
      <c r="C36" s="1" t="s">
        <v>337</v>
      </c>
      <c r="D36" s="23">
        <f>VLOOKUP($B36,Total!$A$4:$V$348,Total!C$1,0)</f>
        <v>0</v>
      </c>
      <c r="E36" s="23">
        <f>VLOOKUP($B36,Total!$A$4:$V$348,Total!D$1,0)</f>
        <v>0</v>
      </c>
      <c r="F36" s="23">
        <f>VLOOKUP($B36,Total!$A$4:$V$348,Total!E$1,0)</f>
        <v>0</v>
      </c>
      <c r="G36" s="23">
        <f>VLOOKUP($B36,Total!$A$4:$V$348,Total!F$1,0)</f>
        <v>0</v>
      </c>
      <c r="H36" s="23">
        <f>VLOOKUP($B36,Total!$A$4:$V$348,Total!G$1,0)</f>
        <v>348</v>
      </c>
      <c r="I36" s="23">
        <f>VLOOKUP($B36,Total!$A$4:$V$348,Total!H$1,0)</f>
        <v>25931568</v>
      </c>
      <c r="J36" s="23">
        <f>VLOOKUP($B36,Total!$A$4:$V$348,Total!I$1,0)</f>
        <v>288</v>
      </c>
      <c r="K36" s="23">
        <f>VLOOKUP($B36,Total!$A$4:$V$348,Total!J$1,0)</f>
        <v>14897376</v>
      </c>
      <c r="L36" s="23">
        <f>VLOOKUP($B36,Total!$A$4:$V$348,Total!K$1,0)</f>
        <v>0</v>
      </c>
      <c r="M36" s="23">
        <f>VLOOKUP($B36,Total!$A$4:$V$348,Total!L$1,0)</f>
        <v>0</v>
      </c>
      <c r="N36" s="23">
        <f>VLOOKUP($B36,Total!$A$4:$V$348,Total!M$1,0)</f>
        <v>0</v>
      </c>
      <c r="O36" s="23">
        <f>VLOOKUP($B36,Total!$A$4:$V$348,Total!N$1,0)</f>
        <v>0</v>
      </c>
      <c r="P36" s="23">
        <f>VLOOKUP($B36,Total!$A$4:$V$348,Total!O$1,0)</f>
        <v>0</v>
      </c>
      <c r="Q36" s="23">
        <f>VLOOKUP($B36,Total!$A$4:$V$348,Total!P$1,0)</f>
        <v>0</v>
      </c>
      <c r="R36" s="23">
        <f>VLOOKUP($B36,Total!$A$4:$V$348,Total!Q$1,0)</f>
        <v>0</v>
      </c>
      <c r="S36" s="23">
        <f>VLOOKUP($B36,Total!$A$4:$V$348,Total!R$1,0)</f>
        <v>0</v>
      </c>
      <c r="T36" s="23">
        <f>VLOOKUP($B36,Total!$A$4:$V$348,Total!S$1,0)</f>
        <v>1</v>
      </c>
      <c r="U36" s="23">
        <f>VLOOKUP($B36,Total!$A$4:$V$348,Total!T$1,0)</f>
        <v>54434</v>
      </c>
      <c r="V36" s="23">
        <f>VLOOKUP($B36,Total!$A$4:$V$348,Total!U$1,0)</f>
        <v>637</v>
      </c>
      <c r="W36" s="23">
        <f>VLOOKUP($B36,Total!$A$4:$V$348,Total!V$1,0)</f>
        <v>40883378</v>
      </c>
      <c r="X36" s="24">
        <f t="shared" si="0"/>
        <v>40883378</v>
      </c>
      <c r="Y36" s="21">
        <f t="shared" si="1"/>
        <v>0</v>
      </c>
      <c r="Z36" s="21">
        <v>2</v>
      </c>
      <c r="AA36" s="21">
        <v>105902</v>
      </c>
      <c r="AD36" s="21">
        <v>0</v>
      </c>
      <c r="AE36" s="21">
        <v>0</v>
      </c>
      <c r="AG36" s="21">
        <f t="shared" si="2"/>
        <v>40883380</v>
      </c>
      <c r="AH36" s="21">
        <f t="shared" si="3"/>
        <v>105902</v>
      </c>
    </row>
    <row r="37" spans="1:34" s="21" customFormat="1" x14ac:dyDescent="0.2">
      <c r="A37" s="22">
        <v>13165</v>
      </c>
      <c r="B37" s="11">
        <v>13105</v>
      </c>
      <c r="C37" s="1" t="s">
        <v>338</v>
      </c>
      <c r="D37" s="23">
        <f>VLOOKUP($B37,Total!$A$4:$V$348,Total!C$1,0)</f>
        <v>982</v>
      </c>
      <c r="E37" s="23">
        <f>VLOOKUP($B37,Total!$A$4:$V$348,Total!D$1,0)</f>
        <v>73174712</v>
      </c>
      <c r="F37" s="23">
        <f>VLOOKUP($B37,Total!$A$4:$V$348,Total!E$1,0)</f>
        <v>443</v>
      </c>
      <c r="G37" s="23">
        <f>VLOOKUP($B37,Total!$A$4:$V$348,Total!F$1,0)</f>
        <v>22915061</v>
      </c>
      <c r="H37" s="23">
        <f>VLOOKUP($B37,Total!$A$4:$V$348,Total!G$1,0)</f>
        <v>385</v>
      </c>
      <c r="I37" s="23">
        <f>VLOOKUP($B37,Total!$A$4:$V$348,Total!H$1,0)</f>
        <v>28688660</v>
      </c>
      <c r="J37" s="23">
        <f>VLOOKUP($B37,Total!$A$4:$V$348,Total!I$1,0)</f>
        <v>539</v>
      </c>
      <c r="K37" s="23">
        <f>VLOOKUP($B37,Total!$A$4:$V$348,Total!J$1,0)</f>
        <v>27880853</v>
      </c>
      <c r="L37" s="23">
        <f>VLOOKUP($B37,Total!$A$4:$V$348,Total!K$1,0)</f>
        <v>0</v>
      </c>
      <c r="M37" s="23">
        <f>VLOOKUP($B37,Total!$A$4:$V$348,Total!L$1,0)</f>
        <v>0</v>
      </c>
      <c r="N37" s="23">
        <f>VLOOKUP($B37,Total!$A$4:$V$348,Total!M$1,0)</f>
        <v>0</v>
      </c>
      <c r="O37" s="23">
        <f>VLOOKUP($B37,Total!$A$4:$V$348,Total!N$1,0)</f>
        <v>0</v>
      </c>
      <c r="P37" s="23">
        <f>VLOOKUP($B37,Total!$A$4:$V$348,Total!O$1,0)</f>
        <v>0</v>
      </c>
      <c r="Q37" s="23">
        <f>VLOOKUP($B37,Total!$A$4:$V$348,Total!P$1,0)</f>
        <v>0</v>
      </c>
      <c r="R37" s="23">
        <f>VLOOKUP($B37,Total!$A$4:$V$348,Total!Q$1,0)</f>
        <v>0</v>
      </c>
      <c r="S37" s="23">
        <f>VLOOKUP($B37,Total!$A$4:$V$348,Total!R$1,0)</f>
        <v>0</v>
      </c>
      <c r="T37" s="23">
        <f>VLOOKUP($B37,Total!$A$4:$V$348,Total!S$1,0)</f>
        <v>0</v>
      </c>
      <c r="U37" s="23">
        <f>VLOOKUP($B37,Total!$A$4:$V$348,Total!T$1,0)</f>
        <v>0</v>
      </c>
      <c r="V37" s="23">
        <f>VLOOKUP($B37,Total!$A$4:$V$348,Total!U$1,0)</f>
        <v>2349</v>
      </c>
      <c r="W37" s="23">
        <f>VLOOKUP($B37,Total!$A$4:$V$348,Total!V$1,0)</f>
        <v>152659286</v>
      </c>
      <c r="X37" s="24">
        <f t="shared" si="0"/>
        <v>152659286</v>
      </c>
      <c r="Y37" s="21">
        <f t="shared" si="1"/>
        <v>0</v>
      </c>
      <c r="Z37" s="21">
        <v>0</v>
      </c>
      <c r="AA37" s="21">
        <v>0</v>
      </c>
      <c r="AG37" s="21">
        <f t="shared" si="2"/>
        <v>152659286</v>
      </c>
      <c r="AH37" s="21">
        <f t="shared" si="3"/>
        <v>0</v>
      </c>
    </row>
    <row r="38" spans="1:34" s="21" customFormat="1" x14ac:dyDescent="0.2">
      <c r="A38" s="22">
        <v>13166</v>
      </c>
      <c r="B38" s="11">
        <v>13102</v>
      </c>
      <c r="C38" s="1" t="s">
        <v>339</v>
      </c>
      <c r="D38" s="23">
        <f>VLOOKUP($B38,Total!$A$4:$V$348,Total!C$1,0)</f>
        <v>281</v>
      </c>
      <c r="E38" s="23">
        <f>VLOOKUP($B38,Total!$A$4:$V$348,Total!D$1,0)</f>
        <v>20938996</v>
      </c>
      <c r="F38" s="23">
        <f>VLOOKUP($B38,Total!$A$4:$V$348,Total!E$1,0)</f>
        <v>271</v>
      </c>
      <c r="G38" s="23">
        <f>VLOOKUP($B38,Total!$A$4:$V$348,Total!F$1,0)</f>
        <v>14018017</v>
      </c>
      <c r="H38" s="23">
        <f>VLOOKUP($B38,Total!$A$4:$V$348,Total!G$1,0)</f>
        <v>0</v>
      </c>
      <c r="I38" s="23">
        <f>VLOOKUP($B38,Total!$A$4:$V$348,Total!H$1,0)</f>
        <v>0</v>
      </c>
      <c r="J38" s="23">
        <f>VLOOKUP($B38,Total!$A$4:$V$348,Total!I$1,0)</f>
        <v>0</v>
      </c>
      <c r="K38" s="23">
        <f>VLOOKUP($B38,Total!$A$4:$V$348,Total!J$1,0)</f>
        <v>0</v>
      </c>
      <c r="L38" s="23">
        <f>VLOOKUP($B38,Total!$A$4:$V$348,Total!K$1,0)</f>
        <v>0</v>
      </c>
      <c r="M38" s="23">
        <f>VLOOKUP($B38,Total!$A$4:$V$348,Total!L$1,0)</f>
        <v>0</v>
      </c>
      <c r="N38" s="23">
        <f>VLOOKUP($B38,Total!$A$4:$V$348,Total!M$1,0)</f>
        <v>0</v>
      </c>
      <c r="O38" s="23">
        <f>VLOOKUP($B38,Total!$A$4:$V$348,Total!N$1,0)</f>
        <v>0</v>
      </c>
      <c r="P38" s="23">
        <f>VLOOKUP($B38,Total!$A$4:$V$348,Total!O$1,0)</f>
        <v>108</v>
      </c>
      <c r="Q38" s="23">
        <f>VLOOKUP($B38,Total!$A$4:$V$348,Total!P$1,0)</f>
        <v>8047728</v>
      </c>
      <c r="R38" s="23">
        <f>VLOOKUP($B38,Total!$A$4:$V$348,Total!Q$1,0)</f>
        <v>8</v>
      </c>
      <c r="S38" s="23">
        <f>VLOOKUP($B38,Total!$A$4:$V$348,Total!R$1,0)</f>
        <v>413816</v>
      </c>
      <c r="T38" s="23">
        <f>VLOOKUP($B38,Total!$A$4:$V$348,Total!S$1,0)</f>
        <v>5</v>
      </c>
      <c r="U38" s="23">
        <f>VLOOKUP($B38,Total!$A$4:$V$348,Total!T$1,0)</f>
        <v>0</v>
      </c>
      <c r="V38" s="23">
        <f>VLOOKUP($B38,Total!$A$4:$V$348,Total!U$1,0)</f>
        <v>673</v>
      </c>
      <c r="W38" s="23">
        <f>VLOOKUP($B38,Total!$A$4:$V$348,Total!V$1,0)</f>
        <v>43418557</v>
      </c>
      <c r="X38" s="24">
        <f t="shared" si="0"/>
        <v>43418557</v>
      </c>
      <c r="Y38" s="21">
        <f t="shared" si="1"/>
        <v>0</v>
      </c>
      <c r="AD38" s="21">
        <v>0</v>
      </c>
      <c r="AE38" s="21">
        <v>0</v>
      </c>
      <c r="AG38" s="21">
        <f t="shared" si="2"/>
        <v>43418557</v>
      </c>
      <c r="AH38" s="21">
        <f t="shared" si="3"/>
        <v>0</v>
      </c>
    </row>
    <row r="39" spans="1:34" s="21" customFormat="1" x14ac:dyDescent="0.2">
      <c r="A39" s="22">
        <v>13167</v>
      </c>
      <c r="B39" s="11">
        <v>13108</v>
      </c>
      <c r="C39" s="1" t="s">
        <v>340</v>
      </c>
      <c r="D39" s="23">
        <f>VLOOKUP($B39,Total!$A$4:$V$348,Total!C$1,0)</f>
        <v>337</v>
      </c>
      <c r="E39" s="23">
        <f>VLOOKUP($B39,Total!$A$4:$V$348,Total!D$1,0)</f>
        <v>25111892</v>
      </c>
      <c r="F39" s="23">
        <f>VLOOKUP($B39,Total!$A$4:$V$348,Total!E$1,0)</f>
        <v>286</v>
      </c>
      <c r="G39" s="23">
        <f>VLOOKUP($B39,Total!$A$4:$V$348,Total!F$1,0)</f>
        <v>14793922</v>
      </c>
      <c r="H39" s="23">
        <f>VLOOKUP($B39,Total!$A$4:$V$348,Total!G$1,0)</f>
        <v>145</v>
      </c>
      <c r="I39" s="23">
        <f>VLOOKUP($B39,Total!$A$4:$V$348,Total!H$1,0)</f>
        <v>10804820</v>
      </c>
      <c r="J39" s="23">
        <f>VLOOKUP($B39,Total!$A$4:$V$348,Total!I$1,0)</f>
        <v>157</v>
      </c>
      <c r="K39" s="23">
        <f>VLOOKUP($B39,Total!$A$4:$V$348,Total!J$1,0)</f>
        <v>8121139</v>
      </c>
      <c r="L39" s="23">
        <f>VLOOKUP($B39,Total!$A$4:$V$348,Total!K$1,0)</f>
        <v>0</v>
      </c>
      <c r="M39" s="23">
        <f>VLOOKUP($B39,Total!$A$4:$V$348,Total!L$1,0)</f>
        <v>0</v>
      </c>
      <c r="N39" s="23">
        <f>VLOOKUP($B39,Total!$A$4:$V$348,Total!M$1,0)</f>
        <v>0</v>
      </c>
      <c r="O39" s="23">
        <f>VLOOKUP($B39,Total!$A$4:$V$348,Total!N$1,0)</f>
        <v>0</v>
      </c>
      <c r="P39" s="23">
        <f>VLOOKUP($B39,Total!$A$4:$V$348,Total!O$1,0)</f>
        <v>79</v>
      </c>
      <c r="Q39" s="23">
        <f>VLOOKUP($B39,Total!$A$4:$V$348,Total!P$1,0)</f>
        <v>5886764</v>
      </c>
      <c r="R39" s="23">
        <f>VLOOKUP($B39,Total!$A$4:$V$348,Total!Q$1,0)</f>
        <v>3</v>
      </c>
      <c r="S39" s="23">
        <f>VLOOKUP($B39,Total!$A$4:$V$348,Total!R$1,0)</f>
        <v>155181</v>
      </c>
      <c r="T39" s="23">
        <f>VLOOKUP($B39,Total!$A$4:$V$348,Total!S$1,0)</f>
        <v>0</v>
      </c>
      <c r="U39" s="23">
        <f>VLOOKUP($B39,Total!$A$4:$V$348,Total!T$1,0)</f>
        <v>0</v>
      </c>
      <c r="V39" s="23">
        <f>VLOOKUP($B39,Total!$A$4:$V$348,Total!U$1,0)</f>
        <v>1007</v>
      </c>
      <c r="W39" s="23">
        <f>VLOOKUP($B39,Total!$A$4:$V$348,Total!V$1,0)</f>
        <v>64873718</v>
      </c>
      <c r="X39" s="24">
        <f t="shared" si="0"/>
        <v>64873718</v>
      </c>
      <c r="Y39" s="21">
        <f t="shared" si="1"/>
        <v>0</v>
      </c>
      <c r="Z39" s="21">
        <v>0</v>
      </c>
      <c r="AA39" s="21">
        <v>0</v>
      </c>
      <c r="AD39" s="21">
        <v>0</v>
      </c>
      <c r="AE39" s="21">
        <v>0</v>
      </c>
      <c r="AG39" s="21">
        <f t="shared" si="2"/>
        <v>64873718</v>
      </c>
      <c r="AH39" s="21">
        <f t="shared" si="3"/>
        <v>0</v>
      </c>
    </row>
    <row r="40" spans="1:34" s="21" customFormat="1" x14ac:dyDescent="0.2">
      <c r="A40" s="22">
        <v>13201</v>
      </c>
      <c r="B40" s="11">
        <v>13301</v>
      </c>
      <c r="C40" s="1" t="s">
        <v>341</v>
      </c>
      <c r="D40" s="23">
        <f>VLOOKUP($B40,Total!$A$4:$V$348,Total!C$1,0)</f>
        <v>729</v>
      </c>
      <c r="E40" s="23">
        <f>VLOOKUP($B40,Total!$A$4:$V$348,Total!D$1,0)</f>
        <v>54322164</v>
      </c>
      <c r="F40" s="23">
        <f>VLOOKUP($B40,Total!$A$4:$V$348,Total!E$1,0)</f>
        <v>703</v>
      </c>
      <c r="G40" s="23">
        <f>VLOOKUP($B40,Total!$A$4:$V$348,Total!F$1,0)</f>
        <v>36364081</v>
      </c>
      <c r="H40" s="23">
        <f>VLOOKUP($B40,Total!$A$4:$V$348,Total!G$1,0)</f>
        <v>427</v>
      </c>
      <c r="I40" s="23">
        <f>VLOOKUP($B40,Total!$A$4:$V$348,Total!H$1,0)</f>
        <v>31818332</v>
      </c>
      <c r="J40" s="23">
        <f>VLOOKUP($B40,Total!$A$4:$V$348,Total!I$1,0)</f>
        <v>207</v>
      </c>
      <c r="K40" s="23">
        <f>VLOOKUP($B40,Total!$A$4:$V$348,Total!J$1,0)</f>
        <v>10707489</v>
      </c>
      <c r="L40" s="23">
        <f>VLOOKUP($B40,Total!$A$4:$V$348,Total!K$1,0)</f>
        <v>7</v>
      </c>
      <c r="M40" s="23">
        <f>VLOOKUP($B40,Total!$A$4:$V$348,Total!L$1,0)</f>
        <v>521612</v>
      </c>
      <c r="N40" s="23">
        <f>VLOOKUP($B40,Total!$A$4:$V$348,Total!M$1,0)</f>
        <v>0</v>
      </c>
      <c r="O40" s="23">
        <f>VLOOKUP($B40,Total!$A$4:$V$348,Total!N$1,0)</f>
        <v>0</v>
      </c>
      <c r="P40" s="23">
        <f>VLOOKUP($B40,Total!$A$4:$V$348,Total!O$1,0)</f>
        <v>161</v>
      </c>
      <c r="Q40" s="23">
        <f>VLOOKUP($B40,Total!$A$4:$V$348,Total!P$1,0)</f>
        <v>11997076</v>
      </c>
      <c r="R40" s="23">
        <f>VLOOKUP($B40,Total!$A$4:$V$348,Total!Q$1,0)</f>
        <v>64</v>
      </c>
      <c r="S40" s="23">
        <f>VLOOKUP($B40,Total!$A$4:$V$348,Total!R$1,0)</f>
        <v>3310528</v>
      </c>
      <c r="T40" s="23">
        <f>VLOOKUP($B40,Total!$A$4:$V$348,Total!S$1,0)</f>
        <v>0</v>
      </c>
      <c r="U40" s="23">
        <f>VLOOKUP($B40,Total!$A$4:$V$348,Total!T$1,0)</f>
        <v>0</v>
      </c>
      <c r="V40" s="23">
        <f>VLOOKUP($B40,Total!$A$4:$V$348,Total!U$1,0)</f>
        <v>2298</v>
      </c>
      <c r="W40" s="23">
        <f>VLOOKUP($B40,Total!$A$4:$V$348,Total!V$1,0)</f>
        <v>149041282</v>
      </c>
      <c r="X40" s="24">
        <f t="shared" ref="X40:X59" si="4">E40+G40+I40+K40+M40+O40+Q40+S40+U40</f>
        <v>149041282</v>
      </c>
      <c r="Y40" s="21">
        <f t="shared" ref="Y40:Y59" si="5">IF(W40=X40,0,1)</f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G40" s="21">
        <f t="shared" ref="AG40:AG59" si="6">X40+Z40+AB40+AD40</f>
        <v>149041282</v>
      </c>
      <c r="AH40" s="21">
        <f t="shared" ref="AH40:AH59" si="7">Y40+AA40+AC40+AE40</f>
        <v>0</v>
      </c>
    </row>
    <row r="41" spans="1:34" s="21" customFormat="1" x14ac:dyDescent="0.2">
      <c r="A41" s="22">
        <v>13202</v>
      </c>
      <c r="B41" s="11">
        <v>13302</v>
      </c>
      <c r="C41" s="1" t="s">
        <v>342</v>
      </c>
      <c r="D41" s="23">
        <f>VLOOKUP($B41,Total!$A$4:$V$348,Total!C$1,0)</f>
        <v>319</v>
      </c>
      <c r="E41" s="23">
        <f>VLOOKUP($B41,Total!$A$4:$V$348,Total!D$1,0)</f>
        <v>23770604</v>
      </c>
      <c r="F41" s="23">
        <f>VLOOKUP($B41,Total!$A$4:$V$348,Total!E$1,0)</f>
        <v>330</v>
      </c>
      <c r="G41" s="23">
        <f>VLOOKUP($B41,Total!$A$4:$V$348,Total!F$1,0)</f>
        <v>17069910</v>
      </c>
      <c r="H41" s="23">
        <f>VLOOKUP($B41,Total!$A$4:$V$348,Total!G$1,0)</f>
        <v>350</v>
      </c>
      <c r="I41" s="23">
        <f>VLOOKUP($B41,Total!$A$4:$V$348,Total!H$1,0)</f>
        <v>26080600</v>
      </c>
      <c r="J41" s="23">
        <f>VLOOKUP($B41,Total!$A$4:$V$348,Total!I$1,0)</f>
        <v>231</v>
      </c>
      <c r="K41" s="23">
        <f>VLOOKUP($B41,Total!$A$4:$V$348,Total!J$1,0)</f>
        <v>11948937</v>
      </c>
      <c r="L41" s="23">
        <f>VLOOKUP($B41,Total!$A$4:$V$348,Total!K$1,0)</f>
        <v>0</v>
      </c>
      <c r="M41" s="23">
        <f>VLOOKUP($B41,Total!$A$4:$V$348,Total!L$1,0)</f>
        <v>0</v>
      </c>
      <c r="N41" s="23">
        <f>VLOOKUP($B41,Total!$A$4:$V$348,Total!M$1,0)</f>
        <v>0</v>
      </c>
      <c r="O41" s="23">
        <f>VLOOKUP($B41,Total!$A$4:$V$348,Total!N$1,0)</f>
        <v>0</v>
      </c>
      <c r="P41" s="23">
        <f>VLOOKUP($B41,Total!$A$4:$V$348,Total!O$1,0)</f>
        <v>120</v>
      </c>
      <c r="Q41" s="23">
        <f>VLOOKUP($B41,Total!$A$4:$V$348,Total!P$1,0)</f>
        <v>8941920</v>
      </c>
      <c r="R41" s="23">
        <f>VLOOKUP($B41,Total!$A$4:$V$348,Total!Q$1,0)</f>
        <v>23</v>
      </c>
      <c r="S41" s="23">
        <f>VLOOKUP($B41,Total!$A$4:$V$348,Total!R$1,0)</f>
        <v>1189721</v>
      </c>
      <c r="T41" s="23">
        <f>VLOOKUP($B41,Total!$A$4:$V$348,Total!S$1,0)</f>
        <v>0</v>
      </c>
      <c r="U41" s="23">
        <f>VLOOKUP($B41,Total!$A$4:$V$348,Total!T$1,0)</f>
        <v>0</v>
      </c>
      <c r="V41" s="23">
        <f>VLOOKUP($B41,Total!$A$4:$V$348,Total!U$1,0)</f>
        <v>1373</v>
      </c>
      <c r="W41" s="23">
        <f>VLOOKUP($B41,Total!$A$4:$V$348,Total!V$1,0)</f>
        <v>89001692</v>
      </c>
      <c r="X41" s="24">
        <f t="shared" si="4"/>
        <v>89001692</v>
      </c>
      <c r="Y41" s="21">
        <f t="shared" si="5"/>
        <v>0</v>
      </c>
      <c r="Z41" s="21">
        <v>0</v>
      </c>
      <c r="AA41" s="21">
        <v>0</v>
      </c>
      <c r="AD41" s="21">
        <v>0</v>
      </c>
      <c r="AE41" s="21">
        <v>0</v>
      </c>
      <c r="AG41" s="21">
        <f t="shared" si="6"/>
        <v>89001692</v>
      </c>
      <c r="AH41" s="21">
        <f t="shared" si="7"/>
        <v>0</v>
      </c>
    </row>
    <row r="42" spans="1:34" s="21" customFormat="1" x14ac:dyDescent="0.2">
      <c r="A42" s="22">
        <v>13203</v>
      </c>
      <c r="B42" s="11">
        <v>13303</v>
      </c>
      <c r="C42" s="1" t="s">
        <v>343</v>
      </c>
      <c r="D42" s="23">
        <f>VLOOKUP($B42,Total!$A$4:$V$348,Total!C$1,0)</f>
        <v>151</v>
      </c>
      <c r="E42" s="23">
        <f>VLOOKUP($B42,Total!$A$4:$V$348,Total!D$1,0)</f>
        <v>11251916</v>
      </c>
      <c r="F42" s="23">
        <f>VLOOKUP($B42,Total!$A$4:$V$348,Total!E$1,0)</f>
        <v>176</v>
      </c>
      <c r="G42" s="23">
        <f>VLOOKUP($B42,Total!$A$4:$V$348,Total!F$1,0)</f>
        <v>9103952</v>
      </c>
      <c r="H42" s="23">
        <f>VLOOKUP($B42,Total!$A$4:$V$348,Total!G$1,0)</f>
        <v>54</v>
      </c>
      <c r="I42" s="23">
        <f>VLOOKUP($B42,Total!$A$4:$V$348,Total!H$1,0)</f>
        <v>4023864</v>
      </c>
      <c r="J42" s="23">
        <f>VLOOKUP($B42,Total!$A$4:$V$348,Total!I$1,0)</f>
        <v>53</v>
      </c>
      <c r="K42" s="23">
        <f>VLOOKUP($B42,Total!$A$4:$V$348,Total!J$1,0)</f>
        <v>2741531</v>
      </c>
      <c r="L42" s="23">
        <f>VLOOKUP($B42,Total!$A$4:$V$348,Total!K$1,0)</f>
        <v>0</v>
      </c>
      <c r="M42" s="23">
        <f>VLOOKUP($B42,Total!$A$4:$V$348,Total!L$1,0)</f>
        <v>0</v>
      </c>
      <c r="N42" s="23">
        <f>VLOOKUP($B42,Total!$A$4:$V$348,Total!M$1,0)</f>
        <v>0</v>
      </c>
      <c r="O42" s="23">
        <f>VLOOKUP($B42,Total!$A$4:$V$348,Total!N$1,0)</f>
        <v>0</v>
      </c>
      <c r="P42" s="23">
        <f>VLOOKUP($B42,Total!$A$4:$V$348,Total!O$1,0)</f>
        <v>30</v>
      </c>
      <c r="Q42" s="23">
        <f>VLOOKUP($B42,Total!$A$4:$V$348,Total!P$1,0)</f>
        <v>2235480</v>
      </c>
      <c r="R42" s="23">
        <f>VLOOKUP($B42,Total!$A$4:$V$348,Total!Q$1,0)</f>
        <v>7</v>
      </c>
      <c r="S42" s="23">
        <f>VLOOKUP($B42,Total!$A$4:$V$348,Total!R$1,0)</f>
        <v>362089</v>
      </c>
      <c r="T42" s="23">
        <f>VLOOKUP($B42,Total!$A$4:$V$348,Total!S$1,0)</f>
        <v>0</v>
      </c>
      <c r="U42" s="23">
        <f>VLOOKUP($B42,Total!$A$4:$V$348,Total!T$1,0)</f>
        <v>0</v>
      </c>
      <c r="V42" s="23">
        <f>VLOOKUP($B42,Total!$A$4:$V$348,Total!U$1,0)</f>
        <v>471</v>
      </c>
      <c r="W42" s="23">
        <f>VLOOKUP($B42,Total!$A$4:$V$348,Total!V$1,0)</f>
        <v>29718832</v>
      </c>
      <c r="X42" s="24">
        <f t="shared" si="4"/>
        <v>29718832</v>
      </c>
      <c r="Y42" s="21">
        <f t="shared" si="5"/>
        <v>0</v>
      </c>
      <c r="Z42" s="21">
        <v>0</v>
      </c>
      <c r="AA42" s="21">
        <v>0</v>
      </c>
      <c r="AD42" s="21">
        <v>0</v>
      </c>
      <c r="AE42" s="21">
        <v>0</v>
      </c>
      <c r="AG42" s="21">
        <f t="shared" si="6"/>
        <v>29718832</v>
      </c>
      <c r="AH42" s="21">
        <f t="shared" si="7"/>
        <v>0</v>
      </c>
    </row>
    <row r="43" spans="1:34" s="21" customFormat="1" x14ac:dyDescent="0.2">
      <c r="A43" s="22">
        <v>13301</v>
      </c>
      <c r="B43" s="11">
        <v>13201</v>
      </c>
      <c r="C43" s="1" t="s">
        <v>344</v>
      </c>
      <c r="D43" s="23">
        <f>VLOOKUP($B43,Total!$A$4:$V$348,Total!C$1,0)</f>
        <v>845</v>
      </c>
      <c r="E43" s="23">
        <f>VLOOKUP($B43,Total!$A$4:$V$348,Total!D$1,0)</f>
        <v>62966020</v>
      </c>
      <c r="F43" s="23">
        <f>VLOOKUP($B43,Total!$A$4:$V$348,Total!E$1,0)</f>
        <v>1265</v>
      </c>
      <c r="G43" s="23">
        <f>VLOOKUP($B43,Total!$A$4:$V$348,Total!F$1,0)</f>
        <v>65434655</v>
      </c>
      <c r="H43" s="23">
        <f>VLOOKUP($B43,Total!$A$4:$V$348,Total!G$1,0)</f>
        <v>778</v>
      </c>
      <c r="I43" s="23">
        <f>VLOOKUP($B43,Total!$A$4:$V$348,Total!H$1,0)</f>
        <v>57973448</v>
      </c>
      <c r="J43" s="23">
        <f>VLOOKUP($B43,Total!$A$4:$V$348,Total!I$1,0)</f>
        <v>812</v>
      </c>
      <c r="K43" s="23">
        <f>VLOOKUP($B43,Total!$A$4:$V$348,Total!J$1,0)</f>
        <v>42002324</v>
      </c>
      <c r="L43" s="23">
        <f>VLOOKUP($B43,Total!$A$4:$V$348,Total!K$1,0)</f>
        <v>0</v>
      </c>
      <c r="M43" s="23">
        <f>VLOOKUP($B43,Total!$A$4:$V$348,Total!L$1,0)</f>
        <v>0</v>
      </c>
      <c r="N43" s="23">
        <f>VLOOKUP($B43,Total!$A$4:$V$348,Total!M$1,0)</f>
        <v>0</v>
      </c>
      <c r="O43" s="23">
        <f>VLOOKUP($B43,Total!$A$4:$V$348,Total!N$1,0)</f>
        <v>0</v>
      </c>
      <c r="P43" s="23">
        <f>VLOOKUP($B43,Total!$A$4:$V$348,Total!O$1,0)</f>
        <v>628</v>
      </c>
      <c r="Q43" s="23">
        <f>VLOOKUP($B43,Total!$A$4:$V$348,Total!P$1,0)</f>
        <v>46796048</v>
      </c>
      <c r="R43" s="23">
        <f>VLOOKUP($B43,Total!$A$4:$V$348,Total!Q$1,0)</f>
        <v>178</v>
      </c>
      <c r="S43" s="23">
        <f>VLOOKUP($B43,Total!$A$4:$V$348,Total!R$1,0)</f>
        <v>9207406</v>
      </c>
      <c r="T43" s="23">
        <f>VLOOKUP($B43,Total!$A$4:$V$348,Total!S$1,0)</f>
        <v>2</v>
      </c>
      <c r="U43" s="23">
        <f>VLOOKUP($B43,Total!$A$4:$V$348,Total!T$1,0)</f>
        <v>86079</v>
      </c>
      <c r="V43" s="23">
        <f>VLOOKUP($B43,Total!$A$4:$V$348,Total!U$1,0)</f>
        <v>4508</v>
      </c>
      <c r="W43" s="23">
        <f>VLOOKUP($B43,Total!$A$4:$V$348,Total!V$1,0)</f>
        <v>284465980</v>
      </c>
      <c r="X43" s="24">
        <f t="shared" si="4"/>
        <v>284465980</v>
      </c>
      <c r="Y43" s="21">
        <f t="shared" si="5"/>
        <v>0</v>
      </c>
      <c r="Z43" s="21">
        <v>0</v>
      </c>
      <c r="AA43" s="21">
        <v>0</v>
      </c>
      <c r="AD43" s="21">
        <v>0</v>
      </c>
      <c r="AE43" s="21">
        <v>0</v>
      </c>
      <c r="AG43" s="21">
        <f t="shared" si="6"/>
        <v>284465980</v>
      </c>
      <c r="AH43" s="21">
        <f t="shared" si="7"/>
        <v>0</v>
      </c>
    </row>
    <row r="44" spans="1:34" s="21" customFormat="1" x14ac:dyDescent="0.2">
      <c r="A44" s="22">
        <v>13302</v>
      </c>
      <c r="B44" s="11">
        <v>13202</v>
      </c>
      <c r="C44" s="1" t="s">
        <v>345</v>
      </c>
      <c r="D44" s="23">
        <f>VLOOKUP($B44,Total!$A$4:$V$348,Total!C$1,0)</f>
        <v>138</v>
      </c>
      <c r="E44" s="23">
        <f>VLOOKUP($B44,Total!$A$4:$V$348,Total!D$1,0)</f>
        <v>10283208</v>
      </c>
      <c r="F44" s="23">
        <f>VLOOKUP($B44,Total!$A$4:$V$348,Total!E$1,0)</f>
        <v>169</v>
      </c>
      <c r="G44" s="23">
        <f>VLOOKUP($B44,Total!$A$4:$V$348,Total!F$1,0)</f>
        <v>8741863</v>
      </c>
      <c r="H44" s="23">
        <f>VLOOKUP($B44,Total!$A$4:$V$348,Total!G$1,0)</f>
        <v>81</v>
      </c>
      <c r="I44" s="23">
        <f>VLOOKUP($B44,Total!$A$4:$V$348,Total!H$1,0)</f>
        <v>6035796</v>
      </c>
      <c r="J44" s="23">
        <f>VLOOKUP($B44,Total!$A$4:$V$348,Total!I$1,0)</f>
        <v>55</v>
      </c>
      <c r="K44" s="23">
        <f>VLOOKUP($B44,Total!$A$4:$V$348,Total!J$1,0)</f>
        <v>2844985</v>
      </c>
      <c r="L44" s="23">
        <f>VLOOKUP($B44,Total!$A$4:$V$348,Total!K$1,0)</f>
        <v>0</v>
      </c>
      <c r="M44" s="23">
        <f>VLOOKUP($B44,Total!$A$4:$V$348,Total!L$1,0)</f>
        <v>0</v>
      </c>
      <c r="N44" s="23">
        <f>VLOOKUP($B44,Total!$A$4:$V$348,Total!M$1,0)</f>
        <v>0</v>
      </c>
      <c r="O44" s="23">
        <f>VLOOKUP($B44,Total!$A$4:$V$348,Total!N$1,0)</f>
        <v>0</v>
      </c>
      <c r="P44" s="23">
        <f>VLOOKUP($B44,Total!$A$4:$V$348,Total!O$1,0)</f>
        <v>80</v>
      </c>
      <c r="Q44" s="23">
        <f>VLOOKUP($B44,Total!$A$4:$V$348,Total!P$1,0)</f>
        <v>5961280</v>
      </c>
      <c r="R44" s="23">
        <f>VLOOKUP($B44,Total!$A$4:$V$348,Total!Q$1,0)</f>
        <v>8</v>
      </c>
      <c r="S44" s="23">
        <f>VLOOKUP($B44,Total!$A$4:$V$348,Total!R$1,0)</f>
        <v>413816</v>
      </c>
      <c r="T44" s="23">
        <f>VLOOKUP($B44,Total!$A$4:$V$348,Total!S$1,0)</f>
        <v>0</v>
      </c>
      <c r="U44" s="23">
        <f>VLOOKUP($B44,Total!$A$4:$V$348,Total!T$1,0)</f>
        <v>0</v>
      </c>
      <c r="V44" s="23">
        <f>VLOOKUP($B44,Total!$A$4:$V$348,Total!U$1,0)</f>
        <v>531</v>
      </c>
      <c r="W44" s="23">
        <f>VLOOKUP($B44,Total!$A$4:$V$348,Total!V$1,0)</f>
        <v>34280948</v>
      </c>
      <c r="X44" s="24">
        <f t="shared" si="4"/>
        <v>34280948</v>
      </c>
      <c r="Y44" s="21">
        <f t="shared" si="5"/>
        <v>0</v>
      </c>
      <c r="Z44" s="21">
        <v>0</v>
      </c>
      <c r="AA44" s="21">
        <v>0</v>
      </c>
      <c r="AD44" s="21">
        <v>0</v>
      </c>
      <c r="AE44" s="21">
        <v>0</v>
      </c>
      <c r="AG44" s="21">
        <f t="shared" si="6"/>
        <v>34280948</v>
      </c>
      <c r="AH44" s="21">
        <f t="shared" si="7"/>
        <v>0</v>
      </c>
    </row>
    <row r="45" spans="1:34" s="21" customFormat="1" x14ac:dyDescent="0.2">
      <c r="A45" s="22">
        <v>13303</v>
      </c>
      <c r="B45" s="11">
        <v>13203</v>
      </c>
      <c r="C45" s="1" t="s">
        <v>346</v>
      </c>
      <c r="D45" s="23">
        <f>VLOOKUP($B45,Total!$A$4:$V$348,Total!C$1,0)</f>
        <v>143</v>
      </c>
      <c r="E45" s="23">
        <f>VLOOKUP($B45,Total!$A$4:$V$348,Total!D$1,0)</f>
        <v>10655788</v>
      </c>
      <c r="F45" s="23">
        <f>VLOOKUP($B45,Total!$A$4:$V$348,Total!E$1,0)</f>
        <v>180</v>
      </c>
      <c r="G45" s="23">
        <f>VLOOKUP($B45,Total!$A$4:$V$348,Total!F$1,0)</f>
        <v>9310860</v>
      </c>
      <c r="H45" s="23">
        <f>VLOOKUP($B45,Total!$A$4:$V$348,Total!G$1,0)</f>
        <v>14</v>
      </c>
      <c r="I45" s="23">
        <f>VLOOKUP($B45,Total!$A$4:$V$348,Total!H$1,0)</f>
        <v>1043224</v>
      </c>
      <c r="J45" s="23">
        <f>VLOOKUP($B45,Total!$A$4:$V$348,Total!I$1,0)</f>
        <v>16</v>
      </c>
      <c r="K45" s="23">
        <f>VLOOKUP($B45,Total!$A$4:$V$348,Total!J$1,0)</f>
        <v>827632</v>
      </c>
      <c r="L45" s="23">
        <f>VLOOKUP($B45,Total!$A$4:$V$348,Total!K$1,0)</f>
        <v>0</v>
      </c>
      <c r="M45" s="23">
        <f>VLOOKUP($B45,Total!$A$4:$V$348,Total!L$1,0)</f>
        <v>0</v>
      </c>
      <c r="N45" s="23">
        <f>VLOOKUP($B45,Total!$A$4:$V$348,Total!M$1,0)</f>
        <v>0</v>
      </c>
      <c r="O45" s="23">
        <f>VLOOKUP($B45,Total!$A$4:$V$348,Total!N$1,0)</f>
        <v>0</v>
      </c>
      <c r="P45" s="23">
        <f>VLOOKUP($B45,Total!$A$4:$V$348,Total!O$1,0)</f>
        <v>34</v>
      </c>
      <c r="Q45" s="23">
        <f>VLOOKUP($B45,Total!$A$4:$V$348,Total!P$1,0)</f>
        <v>2533544</v>
      </c>
      <c r="R45" s="23">
        <f>VLOOKUP($B45,Total!$A$4:$V$348,Total!Q$1,0)</f>
        <v>15</v>
      </c>
      <c r="S45" s="23">
        <f>VLOOKUP($B45,Total!$A$4:$V$348,Total!R$1,0)</f>
        <v>775905</v>
      </c>
      <c r="T45" s="23">
        <f>VLOOKUP($B45,Total!$A$4:$V$348,Total!S$1,0)</f>
        <v>0</v>
      </c>
      <c r="U45" s="23">
        <f>VLOOKUP($B45,Total!$A$4:$V$348,Total!T$1,0)</f>
        <v>0</v>
      </c>
      <c r="V45" s="23">
        <f>VLOOKUP($B45,Total!$A$4:$V$348,Total!U$1,0)</f>
        <v>402</v>
      </c>
      <c r="W45" s="23">
        <f>VLOOKUP($B45,Total!$A$4:$V$348,Total!V$1,0)</f>
        <v>25146953</v>
      </c>
      <c r="X45" s="24">
        <f t="shared" si="4"/>
        <v>25146953</v>
      </c>
      <c r="Y45" s="21">
        <f t="shared" si="5"/>
        <v>0</v>
      </c>
      <c r="Z45" s="21">
        <v>0</v>
      </c>
      <c r="AA45" s="21">
        <v>0</v>
      </c>
      <c r="AD45" s="21">
        <v>0</v>
      </c>
      <c r="AE45" s="21">
        <v>0</v>
      </c>
      <c r="AG45" s="21">
        <f t="shared" si="6"/>
        <v>25146953</v>
      </c>
      <c r="AH45" s="21">
        <f t="shared" si="7"/>
        <v>0</v>
      </c>
    </row>
    <row r="46" spans="1:34" s="21" customFormat="1" x14ac:dyDescent="0.2">
      <c r="A46" s="22">
        <v>13401</v>
      </c>
      <c r="B46" s="11">
        <v>13401</v>
      </c>
      <c r="C46" s="1" t="s">
        <v>347</v>
      </c>
      <c r="D46" s="23">
        <f>VLOOKUP($B46,Total!$A$4:$V$348,Total!C$1,0)</f>
        <v>1358</v>
      </c>
      <c r="E46" s="23">
        <f>VLOOKUP($B46,Total!$A$4:$V$348,Total!D$1,0)</f>
        <v>101192728</v>
      </c>
      <c r="F46" s="23">
        <f>VLOOKUP($B46,Total!$A$4:$V$348,Total!E$1,0)</f>
        <v>1236</v>
      </c>
      <c r="G46" s="23">
        <f>VLOOKUP($B46,Total!$A$4:$V$348,Total!F$1,0)</f>
        <v>63934572</v>
      </c>
      <c r="H46" s="23">
        <f>VLOOKUP($B46,Total!$A$4:$V$348,Total!G$1,0)</f>
        <v>1278</v>
      </c>
      <c r="I46" s="23">
        <f>VLOOKUP($B46,Total!$A$4:$V$348,Total!H$1,0)</f>
        <v>95231448</v>
      </c>
      <c r="J46" s="23">
        <f>VLOOKUP($B46,Total!$A$4:$V$348,Total!I$1,0)</f>
        <v>517</v>
      </c>
      <c r="K46" s="23">
        <f>VLOOKUP($B46,Total!$A$4:$V$348,Total!J$1,0)</f>
        <v>26742859</v>
      </c>
      <c r="L46" s="23">
        <f>VLOOKUP($B46,Total!$A$4:$V$348,Total!K$1,0)</f>
        <v>0</v>
      </c>
      <c r="M46" s="23">
        <f>VLOOKUP($B46,Total!$A$4:$V$348,Total!L$1,0)</f>
        <v>0</v>
      </c>
      <c r="N46" s="23">
        <f>VLOOKUP($B46,Total!$A$4:$V$348,Total!M$1,0)</f>
        <v>0</v>
      </c>
      <c r="O46" s="23">
        <f>VLOOKUP($B46,Total!$A$4:$V$348,Total!N$1,0)</f>
        <v>0</v>
      </c>
      <c r="P46" s="23">
        <f>VLOOKUP($B46,Total!$A$4:$V$348,Total!O$1,0)</f>
        <v>280</v>
      </c>
      <c r="Q46" s="23">
        <f>VLOOKUP($B46,Total!$A$4:$V$348,Total!P$1,0)</f>
        <v>20864480</v>
      </c>
      <c r="R46" s="23">
        <f>VLOOKUP($B46,Total!$A$4:$V$348,Total!Q$1,0)</f>
        <v>73</v>
      </c>
      <c r="S46" s="23">
        <f>VLOOKUP($B46,Total!$A$4:$V$348,Total!R$1,0)</f>
        <v>3776071</v>
      </c>
      <c r="T46" s="23">
        <f>VLOOKUP($B46,Total!$A$4:$V$348,Total!S$1,0)</f>
        <v>0</v>
      </c>
      <c r="U46" s="23">
        <f>VLOOKUP($B46,Total!$A$4:$V$348,Total!T$1,0)</f>
        <v>0</v>
      </c>
      <c r="V46" s="23">
        <f>VLOOKUP($B46,Total!$A$4:$V$348,Total!U$1,0)</f>
        <v>4742</v>
      </c>
      <c r="W46" s="23">
        <f>VLOOKUP($B46,Total!$A$4:$V$348,Total!V$1,0)</f>
        <v>311742158</v>
      </c>
      <c r="X46" s="24">
        <f t="shared" si="4"/>
        <v>311742158</v>
      </c>
      <c r="Y46" s="21">
        <f t="shared" si="5"/>
        <v>0</v>
      </c>
      <c r="Z46" s="21">
        <v>0</v>
      </c>
      <c r="AA46" s="21">
        <v>0</v>
      </c>
      <c r="AD46" s="21">
        <v>0</v>
      </c>
      <c r="AE46" s="21">
        <v>0</v>
      </c>
      <c r="AG46" s="21">
        <f t="shared" si="6"/>
        <v>311742158</v>
      </c>
      <c r="AH46" s="21">
        <f t="shared" si="7"/>
        <v>0</v>
      </c>
    </row>
    <row r="47" spans="1:34" s="21" customFormat="1" x14ac:dyDescent="0.2">
      <c r="A47" s="22">
        <v>13402</v>
      </c>
      <c r="B47" s="11">
        <v>13403</v>
      </c>
      <c r="C47" s="1" t="s">
        <v>348</v>
      </c>
      <c r="D47" s="23">
        <f>VLOOKUP($B47,Total!$A$4:$V$348,Total!C$1,0)</f>
        <v>141</v>
      </c>
      <c r="E47" s="23">
        <f>VLOOKUP($B47,Total!$A$4:$V$348,Total!D$1,0)</f>
        <v>10506756</v>
      </c>
      <c r="F47" s="23">
        <f>VLOOKUP($B47,Total!$A$4:$V$348,Total!E$1,0)</f>
        <v>136</v>
      </c>
      <c r="G47" s="23">
        <f>VLOOKUP($B47,Total!$A$4:$V$348,Total!F$1,0)</f>
        <v>7034872</v>
      </c>
      <c r="H47" s="23">
        <f>VLOOKUP($B47,Total!$A$4:$V$348,Total!G$1,0)</f>
        <v>70</v>
      </c>
      <c r="I47" s="23">
        <f>VLOOKUP($B47,Total!$A$4:$V$348,Total!H$1,0)</f>
        <v>5216120</v>
      </c>
      <c r="J47" s="23">
        <f>VLOOKUP($B47,Total!$A$4:$V$348,Total!I$1,0)</f>
        <v>55</v>
      </c>
      <c r="K47" s="23">
        <f>VLOOKUP($B47,Total!$A$4:$V$348,Total!J$1,0)</f>
        <v>2844985</v>
      </c>
      <c r="L47" s="23">
        <f>VLOOKUP($B47,Total!$A$4:$V$348,Total!K$1,0)</f>
        <v>0</v>
      </c>
      <c r="M47" s="23">
        <f>VLOOKUP($B47,Total!$A$4:$V$348,Total!L$1,0)</f>
        <v>0</v>
      </c>
      <c r="N47" s="23">
        <f>VLOOKUP($B47,Total!$A$4:$V$348,Total!M$1,0)</f>
        <v>0</v>
      </c>
      <c r="O47" s="23">
        <f>VLOOKUP($B47,Total!$A$4:$V$348,Total!N$1,0)</f>
        <v>0</v>
      </c>
      <c r="P47" s="23">
        <f>VLOOKUP($B47,Total!$A$4:$V$348,Total!O$1,0)</f>
        <v>24</v>
      </c>
      <c r="Q47" s="23">
        <f>VLOOKUP($B47,Total!$A$4:$V$348,Total!P$1,0)</f>
        <v>1788384</v>
      </c>
      <c r="R47" s="23">
        <f>VLOOKUP($B47,Total!$A$4:$V$348,Total!Q$1,0)</f>
        <v>3</v>
      </c>
      <c r="S47" s="23">
        <f>VLOOKUP($B47,Total!$A$4:$V$348,Total!R$1,0)</f>
        <v>155181</v>
      </c>
      <c r="T47" s="23">
        <f>VLOOKUP($B47,Total!$A$4:$V$348,Total!S$1,0)</f>
        <v>0</v>
      </c>
      <c r="U47" s="23">
        <f>VLOOKUP($B47,Total!$A$4:$V$348,Total!T$1,0)</f>
        <v>0</v>
      </c>
      <c r="V47" s="23">
        <f>VLOOKUP($B47,Total!$A$4:$V$348,Total!U$1,0)</f>
        <v>429</v>
      </c>
      <c r="W47" s="23">
        <f>VLOOKUP($B47,Total!$A$4:$V$348,Total!V$1,0)</f>
        <v>27546298</v>
      </c>
      <c r="X47" s="24">
        <f t="shared" si="4"/>
        <v>27546298</v>
      </c>
      <c r="Y47" s="21">
        <f t="shared" si="5"/>
        <v>0</v>
      </c>
      <c r="Z47" s="21">
        <v>0</v>
      </c>
      <c r="AA47" s="21">
        <v>0</v>
      </c>
      <c r="AD47" s="21">
        <v>0</v>
      </c>
      <c r="AE47" s="21">
        <v>0</v>
      </c>
      <c r="AG47" s="21">
        <f t="shared" si="6"/>
        <v>27546298</v>
      </c>
      <c r="AH47" s="21">
        <f t="shared" si="7"/>
        <v>0</v>
      </c>
    </row>
    <row r="48" spans="1:34" s="21" customFormat="1" x14ac:dyDescent="0.2">
      <c r="A48" s="22">
        <v>13403</v>
      </c>
      <c r="B48" s="11">
        <v>13402</v>
      </c>
      <c r="C48" s="1" t="s">
        <v>349</v>
      </c>
      <c r="D48" s="23">
        <f>VLOOKUP($B48,Total!$A$4:$V$348,Total!C$1,0)</f>
        <v>484</v>
      </c>
      <c r="E48" s="23">
        <f>VLOOKUP($B48,Total!$A$4:$V$348,Total!D$1,0)</f>
        <v>36065744</v>
      </c>
      <c r="F48" s="23">
        <f>VLOOKUP($B48,Total!$A$4:$V$348,Total!E$1,0)</f>
        <v>595</v>
      </c>
      <c r="G48" s="23">
        <f>VLOOKUP($B48,Total!$A$4:$V$348,Total!F$1,0)</f>
        <v>30777565</v>
      </c>
      <c r="H48" s="23">
        <f>VLOOKUP($B48,Total!$A$4:$V$348,Total!G$1,0)</f>
        <v>227</v>
      </c>
      <c r="I48" s="23">
        <f>VLOOKUP($B48,Total!$A$4:$V$348,Total!H$1,0)</f>
        <v>16915132</v>
      </c>
      <c r="J48" s="23">
        <f>VLOOKUP($B48,Total!$A$4:$V$348,Total!I$1,0)</f>
        <v>200</v>
      </c>
      <c r="K48" s="23">
        <f>VLOOKUP($B48,Total!$A$4:$V$348,Total!J$1,0)</f>
        <v>10345400</v>
      </c>
      <c r="L48" s="23">
        <f>VLOOKUP($B48,Total!$A$4:$V$348,Total!K$1,0)</f>
        <v>0</v>
      </c>
      <c r="M48" s="23">
        <f>VLOOKUP($B48,Total!$A$4:$V$348,Total!L$1,0)</f>
        <v>0</v>
      </c>
      <c r="N48" s="23">
        <f>VLOOKUP($B48,Total!$A$4:$V$348,Total!M$1,0)</f>
        <v>0</v>
      </c>
      <c r="O48" s="23">
        <f>VLOOKUP($B48,Total!$A$4:$V$348,Total!N$1,0)</f>
        <v>0</v>
      </c>
      <c r="P48" s="23">
        <f>VLOOKUP($B48,Total!$A$4:$V$348,Total!O$1,0)</f>
        <v>26</v>
      </c>
      <c r="Q48" s="23">
        <f>VLOOKUP($B48,Total!$A$4:$V$348,Total!P$1,0)</f>
        <v>1937416</v>
      </c>
      <c r="R48" s="23">
        <f>VLOOKUP($B48,Total!$A$4:$V$348,Total!Q$1,0)</f>
        <v>1</v>
      </c>
      <c r="S48" s="23">
        <f>VLOOKUP($B48,Total!$A$4:$V$348,Total!R$1,0)</f>
        <v>51727</v>
      </c>
      <c r="T48" s="23">
        <f>VLOOKUP($B48,Total!$A$4:$V$348,Total!S$1,0)</f>
        <v>0</v>
      </c>
      <c r="U48" s="23">
        <f>VLOOKUP($B48,Total!$A$4:$V$348,Total!T$1,0)</f>
        <v>0</v>
      </c>
      <c r="V48" s="23">
        <f>VLOOKUP($B48,Total!$A$4:$V$348,Total!U$1,0)</f>
        <v>1533</v>
      </c>
      <c r="W48" s="23">
        <f>VLOOKUP($B48,Total!$A$4:$V$348,Total!V$1,0)</f>
        <v>96092984</v>
      </c>
      <c r="X48" s="24">
        <f t="shared" si="4"/>
        <v>96092984</v>
      </c>
      <c r="Y48" s="21">
        <f t="shared" si="5"/>
        <v>0</v>
      </c>
      <c r="Z48" s="21">
        <v>0</v>
      </c>
      <c r="AA48" s="21">
        <v>0</v>
      </c>
      <c r="AD48" s="21">
        <v>0</v>
      </c>
      <c r="AE48" s="21">
        <v>0</v>
      </c>
      <c r="AG48" s="21">
        <f t="shared" si="6"/>
        <v>96092984</v>
      </c>
      <c r="AH48" s="21">
        <f t="shared" si="7"/>
        <v>0</v>
      </c>
    </row>
    <row r="49" spans="1:34" s="21" customFormat="1" x14ac:dyDescent="0.2">
      <c r="A49" s="22">
        <v>13404</v>
      </c>
      <c r="B49" s="11">
        <v>13404</v>
      </c>
      <c r="C49" s="1" t="s">
        <v>350</v>
      </c>
      <c r="D49" s="23">
        <f>VLOOKUP($B49,Total!$A$4:$V$348,Total!C$1,0)</f>
        <v>506</v>
      </c>
      <c r="E49" s="23">
        <f>VLOOKUP($B49,Total!$A$4:$V$348,Total!D$1,0)</f>
        <v>37705096</v>
      </c>
      <c r="F49" s="23">
        <f>VLOOKUP($B49,Total!$A$4:$V$348,Total!E$1,0)</f>
        <v>496</v>
      </c>
      <c r="G49" s="23">
        <f>VLOOKUP($B49,Total!$A$4:$V$348,Total!F$1,0)</f>
        <v>25656592</v>
      </c>
      <c r="H49" s="23">
        <f>VLOOKUP($B49,Total!$A$4:$V$348,Total!G$1,0)</f>
        <v>176</v>
      </c>
      <c r="I49" s="23">
        <f>VLOOKUP($B49,Total!$A$4:$V$348,Total!H$1,0)</f>
        <v>13114816</v>
      </c>
      <c r="J49" s="23">
        <f>VLOOKUP($B49,Total!$A$4:$V$348,Total!I$1,0)</f>
        <v>170</v>
      </c>
      <c r="K49" s="23">
        <f>VLOOKUP($B49,Total!$A$4:$V$348,Total!J$1,0)</f>
        <v>8793590</v>
      </c>
      <c r="L49" s="23">
        <f>VLOOKUP($B49,Total!$A$4:$V$348,Total!K$1,0)</f>
        <v>0</v>
      </c>
      <c r="M49" s="23">
        <f>VLOOKUP($B49,Total!$A$4:$V$348,Total!L$1,0)</f>
        <v>0</v>
      </c>
      <c r="N49" s="23">
        <f>VLOOKUP($B49,Total!$A$4:$V$348,Total!M$1,0)</f>
        <v>0</v>
      </c>
      <c r="O49" s="23">
        <f>VLOOKUP($B49,Total!$A$4:$V$348,Total!N$1,0)</f>
        <v>0</v>
      </c>
      <c r="P49" s="23">
        <f>VLOOKUP($B49,Total!$A$4:$V$348,Total!O$1,0)</f>
        <v>101</v>
      </c>
      <c r="Q49" s="23">
        <f>VLOOKUP($B49,Total!$A$4:$V$348,Total!P$1,0)</f>
        <v>7526116</v>
      </c>
      <c r="R49" s="23">
        <f>VLOOKUP($B49,Total!$A$4:$V$348,Total!Q$1,0)</f>
        <v>38</v>
      </c>
      <c r="S49" s="23">
        <f>VLOOKUP($B49,Total!$A$4:$V$348,Total!R$1,0)</f>
        <v>1965626</v>
      </c>
      <c r="T49" s="23">
        <f>VLOOKUP($B49,Total!$A$4:$V$348,Total!S$1,0)</f>
        <v>0</v>
      </c>
      <c r="U49" s="23">
        <f>VLOOKUP($B49,Total!$A$4:$V$348,Total!T$1,0)</f>
        <v>0</v>
      </c>
      <c r="V49" s="23">
        <f>VLOOKUP($B49,Total!$A$4:$V$348,Total!U$1,0)</f>
        <v>1487</v>
      </c>
      <c r="W49" s="23">
        <f>VLOOKUP($B49,Total!$A$4:$V$348,Total!V$1,0)</f>
        <v>94761836</v>
      </c>
      <c r="X49" s="24">
        <f t="shared" si="4"/>
        <v>94761836</v>
      </c>
      <c r="Y49" s="21">
        <f t="shared" si="5"/>
        <v>0</v>
      </c>
      <c r="Z49" s="21">
        <v>0</v>
      </c>
      <c r="AA49" s="21">
        <v>0</v>
      </c>
      <c r="AD49" s="21">
        <v>0</v>
      </c>
      <c r="AE49" s="21">
        <v>0</v>
      </c>
      <c r="AG49" s="21">
        <f t="shared" si="6"/>
        <v>94761836</v>
      </c>
      <c r="AH49" s="21">
        <f t="shared" si="7"/>
        <v>0</v>
      </c>
    </row>
    <row r="50" spans="1:34" s="21" customFormat="1" x14ac:dyDescent="0.2">
      <c r="A50" s="22">
        <v>13501</v>
      </c>
      <c r="B50" s="11">
        <v>13601</v>
      </c>
      <c r="C50" s="1" t="s">
        <v>351</v>
      </c>
      <c r="D50" s="23">
        <f>VLOOKUP($B50,Total!$A$4:$V$348,Total!C$1,0)</f>
        <v>408</v>
      </c>
      <c r="E50" s="23">
        <f>VLOOKUP($B50,Total!$A$4:$V$348,Total!D$1,0)</f>
        <v>30402528</v>
      </c>
      <c r="F50" s="23">
        <f>VLOOKUP($B50,Total!$A$4:$V$348,Total!E$1,0)</f>
        <v>480</v>
      </c>
      <c r="G50" s="23">
        <f>VLOOKUP($B50,Total!$A$4:$V$348,Total!F$1,0)</f>
        <v>24828960</v>
      </c>
      <c r="H50" s="23">
        <f>VLOOKUP($B50,Total!$A$4:$V$348,Total!G$1,0)</f>
        <v>166</v>
      </c>
      <c r="I50" s="23">
        <f>VLOOKUP($B50,Total!$A$4:$V$348,Total!H$1,0)</f>
        <v>12369656</v>
      </c>
      <c r="J50" s="23">
        <f>VLOOKUP($B50,Total!$A$4:$V$348,Total!I$1,0)</f>
        <v>113</v>
      </c>
      <c r="K50" s="23">
        <f>VLOOKUP($B50,Total!$A$4:$V$348,Total!J$1,0)</f>
        <v>5845151</v>
      </c>
      <c r="L50" s="23">
        <f>VLOOKUP($B50,Total!$A$4:$V$348,Total!K$1,0)</f>
        <v>0</v>
      </c>
      <c r="M50" s="23">
        <f>VLOOKUP($B50,Total!$A$4:$V$348,Total!L$1,0)</f>
        <v>0</v>
      </c>
      <c r="N50" s="23">
        <f>VLOOKUP($B50,Total!$A$4:$V$348,Total!M$1,0)</f>
        <v>0</v>
      </c>
      <c r="O50" s="23">
        <f>VLOOKUP($B50,Total!$A$4:$V$348,Total!N$1,0)</f>
        <v>0</v>
      </c>
      <c r="P50" s="23">
        <f>VLOOKUP($B50,Total!$A$4:$V$348,Total!O$1,0)</f>
        <v>57</v>
      </c>
      <c r="Q50" s="23">
        <f>VLOOKUP($B50,Total!$A$4:$V$348,Total!P$1,0)</f>
        <v>4247412</v>
      </c>
      <c r="R50" s="23">
        <f>VLOOKUP($B50,Total!$A$4:$V$348,Total!Q$1,0)</f>
        <v>12</v>
      </c>
      <c r="S50" s="23">
        <f>VLOOKUP($B50,Total!$A$4:$V$348,Total!R$1,0)</f>
        <v>620724</v>
      </c>
      <c r="T50" s="23">
        <f>VLOOKUP($B50,Total!$A$4:$V$348,Total!S$1,0)</f>
        <v>2</v>
      </c>
      <c r="U50" s="23">
        <f>VLOOKUP($B50,Total!$A$4:$V$348,Total!T$1,0)</f>
        <v>128950</v>
      </c>
      <c r="V50" s="23">
        <f>VLOOKUP($B50,Total!$A$4:$V$348,Total!U$1,0)</f>
        <v>1238</v>
      </c>
      <c r="W50" s="23">
        <f>VLOOKUP($B50,Total!$A$4:$V$348,Total!V$1,0)</f>
        <v>78443381</v>
      </c>
      <c r="X50" s="24">
        <f t="shared" si="4"/>
        <v>78443381</v>
      </c>
      <c r="Y50" s="21">
        <f t="shared" si="5"/>
        <v>0</v>
      </c>
      <c r="Z50" s="21">
        <v>2</v>
      </c>
      <c r="AA50" s="21">
        <v>125437</v>
      </c>
      <c r="AD50" s="21">
        <v>0</v>
      </c>
      <c r="AE50" s="21">
        <v>0</v>
      </c>
      <c r="AG50" s="21">
        <f t="shared" si="6"/>
        <v>78443383</v>
      </c>
      <c r="AH50" s="21">
        <f t="shared" si="7"/>
        <v>125437</v>
      </c>
    </row>
    <row r="51" spans="1:34" s="21" customFormat="1" x14ac:dyDescent="0.2">
      <c r="A51" s="22">
        <v>13502</v>
      </c>
      <c r="B51" s="11">
        <v>13603</v>
      </c>
      <c r="C51" s="1" t="s">
        <v>352</v>
      </c>
      <c r="D51" s="23">
        <f>VLOOKUP($B51,Total!$A$4:$V$348,Total!C$1,0)</f>
        <v>237</v>
      </c>
      <c r="E51" s="23">
        <f>VLOOKUP($B51,Total!$A$4:$V$348,Total!D$1,0)</f>
        <v>17660292</v>
      </c>
      <c r="F51" s="23">
        <f>VLOOKUP($B51,Total!$A$4:$V$348,Total!E$1,0)</f>
        <v>250</v>
      </c>
      <c r="G51" s="23">
        <f>VLOOKUP($B51,Total!$A$4:$V$348,Total!F$1,0)</f>
        <v>12931750</v>
      </c>
      <c r="H51" s="23">
        <f>VLOOKUP($B51,Total!$A$4:$V$348,Total!G$1,0)</f>
        <v>202</v>
      </c>
      <c r="I51" s="23">
        <f>VLOOKUP($B51,Total!$A$4:$V$348,Total!H$1,0)</f>
        <v>15052232</v>
      </c>
      <c r="J51" s="23">
        <f>VLOOKUP($B51,Total!$A$4:$V$348,Total!I$1,0)</f>
        <v>79</v>
      </c>
      <c r="K51" s="23">
        <f>VLOOKUP($B51,Total!$A$4:$V$348,Total!J$1,0)</f>
        <v>4086433</v>
      </c>
      <c r="L51" s="23">
        <f>VLOOKUP($B51,Total!$A$4:$V$348,Total!K$1,0)</f>
        <v>0</v>
      </c>
      <c r="M51" s="23">
        <f>VLOOKUP($B51,Total!$A$4:$V$348,Total!L$1,0)</f>
        <v>0</v>
      </c>
      <c r="N51" s="23">
        <f>VLOOKUP($B51,Total!$A$4:$V$348,Total!M$1,0)</f>
        <v>0</v>
      </c>
      <c r="O51" s="23">
        <f>VLOOKUP($B51,Total!$A$4:$V$348,Total!N$1,0)</f>
        <v>0</v>
      </c>
      <c r="P51" s="23">
        <f>VLOOKUP($B51,Total!$A$4:$V$348,Total!O$1,0)</f>
        <v>91</v>
      </c>
      <c r="Q51" s="23">
        <f>VLOOKUP($B51,Total!$A$4:$V$348,Total!P$1,0)</f>
        <v>6780956</v>
      </c>
      <c r="R51" s="23">
        <f>VLOOKUP($B51,Total!$A$4:$V$348,Total!Q$1,0)</f>
        <v>11</v>
      </c>
      <c r="S51" s="23">
        <f>VLOOKUP($B51,Total!$A$4:$V$348,Total!R$1,0)</f>
        <v>568997</v>
      </c>
      <c r="T51" s="23">
        <f>VLOOKUP($B51,Total!$A$4:$V$348,Total!S$1,0)</f>
        <v>0</v>
      </c>
      <c r="U51" s="23">
        <f>VLOOKUP($B51,Total!$A$4:$V$348,Total!T$1,0)</f>
        <v>0</v>
      </c>
      <c r="V51" s="23">
        <f>VLOOKUP($B51,Total!$A$4:$V$348,Total!U$1,0)</f>
        <v>870</v>
      </c>
      <c r="W51" s="23">
        <f>VLOOKUP($B51,Total!$A$4:$V$348,Total!V$1,0)</f>
        <v>57080660</v>
      </c>
      <c r="X51" s="24">
        <f t="shared" si="4"/>
        <v>57080660</v>
      </c>
      <c r="Y51" s="21">
        <f t="shared" si="5"/>
        <v>0</v>
      </c>
      <c r="Z51" s="21">
        <v>0</v>
      </c>
      <c r="AA51" s="21">
        <v>0</v>
      </c>
      <c r="AD51" s="21">
        <v>0</v>
      </c>
      <c r="AE51" s="21">
        <v>0</v>
      </c>
      <c r="AG51" s="21">
        <f t="shared" si="6"/>
        <v>57080660</v>
      </c>
      <c r="AH51" s="21">
        <f t="shared" si="7"/>
        <v>0</v>
      </c>
    </row>
    <row r="52" spans="1:34" s="21" customFormat="1" x14ac:dyDescent="0.2">
      <c r="A52" s="22">
        <v>13503</v>
      </c>
      <c r="B52" s="11">
        <v>13602</v>
      </c>
      <c r="C52" s="1" t="s">
        <v>353</v>
      </c>
      <c r="D52" s="23">
        <f>VLOOKUP($B52,Total!$A$4:$V$348,Total!C$1,0)</f>
        <v>505</v>
      </c>
      <c r="E52" s="23">
        <f>VLOOKUP($B52,Total!$A$4:$V$348,Total!D$1,0)</f>
        <v>37630580</v>
      </c>
      <c r="F52" s="23">
        <f>VLOOKUP($B52,Total!$A$4:$V$348,Total!E$1,0)</f>
        <v>243</v>
      </c>
      <c r="G52" s="23">
        <f>VLOOKUP($B52,Total!$A$4:$V$348,Total!F$1,0)</f>
        <v>12569661</v>
      </c>
      <c r="H52" s="23">
        <f>VLOOKUP($B52,Total!$A$4:$V$348,Total!G$1,0)</f>
        <v>210</v>
      </c>
      <c r="I52" s="23">
        <f>VLOOKUP($B52,Total!$A$4:$V$348,Total!H$1,0)</f>
        <v>15648360</v>
      </c>
      <c r="J52" s="23">
        <f>VLOOKUP($B52,Total!$A$4:$V$348,Total!I$1,0)</f>
        <v>113</v>
      </c>
      <c r="K52" s="23">
        <f>VLOOKUP($B52,Total!$A$4:$V$348,Total!J$1,0)</f>
        <v>5845151</v>
      </c>
      <c r="L52" s="23">
        <f>VLOOKUP($B52,Total!$A$4:$V$348,Total!K$1,0)</f>
        <v>0</v>
      </c>
      <c r="M52" s="23">
        <f>VLOOKUP($B52,Total!$A$4:$V$348,Total!L$1,0)</f>
        <v>0</v>
      </c>
      <c r="N52" s="23">
        <f>VLOOKUP($B52,Total!$A$4:$V$348,Total!M$1,0)</f>
        <v>0</v>
      </c>
      <c r="O52" s="23">
        <f>VLOOKUP($B52,Total!$A$4:$V$348,Total!N$1,0)</f>
        <v>0</v>
      </c>
      <c r="P52" s="23">
        <f>VLOOKUP($B52,Total!$A$4:$V$348,Total!O$1,0)</f>
        <v>69</v>
      </c>
      <c r="Q52" s="23">
        <f>VLOOKUP($B52,Total!$A$4:$V$348,Total!P$1,0)</f>
        <v>5141604</v>
      </c>
      <c r="R52" s="23">
        <f>VLOOKUP($B52,Total!$A$4:$V$348,Total!Q$1,0)</f>
        <v>19</v>
      </c>
      <c r="S52" s="23">
        <f>VLOOKUP($B52,Total!$A$4:$V$348,Total!R$1,0)</f>
        <v>982813</v>
      </c>
      <c r="T52" s="23">
        <f>VLOOKUP($B52,Total!$A$4:$V$348,Total!S$1,0)</f>
        <v>6</v>
      </c>
      <c r="U52" s="23">
        <f>VLOOKUP($B52,Total!$A$4:$V$348,Total!T$1,0)</f>
        <v>259651</v>
      </c>
      <c r="V52" s="23">
        <f>VLOOKUP($B52,Total!$A$4:$V$348,Total!U$1,0)</f>
        <v>1165</v>
      </c>
      <c r="W52" s="23">
        <f>VLOOKUP($B52,Total!$A$4:$V$348,Total!V$1,0)</f>
        <v>78077820</v>
      </c>
      <c r="X52" s="24">
        <f t="shared" si="4"/>
        <v>78077820</v>
      </c>
      <c r="Y52" s="21">
        <f t="shared" si="5"/>
        <v>0</v>
      </c>
      <c r="Z52" s="21">
        <v>1</v>
      </c>
      <c r="AA52" s="21">
        <v>30783</v>
      </c>
      <c r="AD52" s="21">
        <v>0</v>
      </c>
      <c r="AE52" s="21">
        <v>0</v>
      </c>
      <c r="AG52" s="21">
        <f t="shared" si="6"/>
        <v>78077821</v>
      </c>
      <c r="AH52" s="21">
        <f t="shared" si="7"/>
        <v>30783</v>
      </c>
    </row>
    <row r="53" spans="1:34" s="21" customFormat="1" x14ac:dyDescent="0.2">
      <c r="A53" s="22">
        <v>13504</v>
      </c>
      <c r="B53" s="11">
        <v>13605</v>
      </c>
      <c r="C53" s="1" t="s">
        <v>354</v>
      </c>
      <c r="D53" s="23">
        <f>VLOOKUP($B53,Total!$A$4:$V$348,Total!C$1,0)</f>
        <v>361</v>
      </c>
      <c r="E53" s="23">
        <f>VLOOKUP($B53,Total!$A$4:$V$348,Total!D$1,0)</f>
        <v>26900276</v>
      </c>
      <c r="F53" s="23">
        <f>VLOOKUP($B53,Total!$A$4:$V$348,Total!E$1,0)</f>
        <v>391</v>
      </c>
      <c r="G53" s="23">
        <f>VLOOKUP($B53,Total!$A$4:$V$348,Total!F$1,0)</f>
        <v>20225257</v>
      </c>
      <c r="H53" s="23">
        <f>VLOOKUP($B53,Total!$A$4:$V$348,Total!G$1,0)</f>
        <v>317</v>
      </c>
      <c r="I53" s="23">
        <f>VLOOKUP($B53,Total!$A$4:$V$348,Total!H$1,0)</f>
        <v>23621572</v>
      </c>
      <c r="J53" s="23">
        <f>VLOOKUP($B53,Total!$A$4:$V$348,Total!I$1,0)</f>
        <v>245</v>
      </c>
      <c r="K53" s="23">
        <f>VLOOKUP($B53,Total!$A$4:$V$348,Total!J$1,0)</f>
        <v>12673115</v>
      </c>
      <c r="L53" s="23">
        <f>VLOOKUP($B53,Total!$A$4:$V$348,Total!K$1,0)</f>
        <v>0</v>
      </c>
      <c r="M53" s="23">
        <f>VLOOKUP($B53,Total!$A$4:$V$348,Total!L$1,0)</f>
        <v>0</v>
      </c>
      <c r="N53" s="23">
        <f>VLOOKUP($B53,Total!$A$4:$V$348,Total!M$1,0)</f>
        <v>0</v>
      </c>
      <c r="O53" s="23">
        <f>VLOOKUP($B53,Total!$A$4:$V$348,Total!N$1,0)</f>
        <v>0</v>
      </c>
      <c r="P53" s="23">
        <f>VLOOKUP($B53,Total!$A$4:$V$348,Total!O$1,0)</f>
        <v>82</v>
      </c>
      <c r="Q53" s="23">
        <f>VLOOKUP($B53,Total!$A$4:$V$348,Total!P$1,0)</f>
        <v>6110312</v>
      </c>
      <c r="R53" s="23">
        <f>VLOOKUP($B53,Total!$A$4:$V$348,Total!Q$1,0)</f>
        <v>29</v>
      </c>
      <c r="S53" s="23">
        <f>VLOOKUP($B53,Total!$A$4:$V$348,Total!R$1,0)</f>
        <v>1500083</v>
      </c>
      <c r="T53" s="23">
        <f>VLOOKUP($B53,Total!$A$4:$V$348,Total!S$1,0)</f>
        <v>0</v>
      </c>
      <c r="U53" s="23">
        <f>VLOOKUP($B53,Total!$A$4:$V$348,Total!T$1,0)</f>
        <v>0</v>
      </c>
      <c r="V53" s="23">
        <f>VLOOKUP($B53,Total!$A$4:$V$348,Total!U$1,0)</f>
        <v>1425</v>
      </c>
      <c r="W53" s="23">
        <f>VLOOKUP($B53,Total!$A$4:$V$348,Total!V$1,0)</f>
        <v>91030615</v>
      </c>
      <c r="X53" s="24">
        <f t="shared" si="4"/>
        <v>91030615</v>
      </c>
      <c r="Y53" s="21">
        <f t="shared" si="5"/>
        <v>0</v>
      </c>
      <c r="Z53" s="21">
        <v>0</v>
      </c>
      <c r="AA53" s="21">
        <v>0</v>
      </c>
      <c r="AG53" s="21">
        <f t="shared" si="6"/>
        <v>91030615</v>
      </c>
      <c r="AH53" s="21">
        <f t="shared" si="7"/>
        <v>0</v>
      </c>
    </row>
    <row r="54" spans="1:34" s="21" customFormat="1" x14ac:dyDescent="0.2">
      <c r="A54" s="22">
        <v>13505</v>
      </c>
      <c r="B54" s="11">
        <v>13604</v>
      </c>
      <c r="C54" s="1" t="s">
        <v>355</v>
      </c>
      <c r="D54" s="23">
        <f>VLOOKUP($B54,Total!$A$4:$V$348,Total!C$1,0)</f>
        <v>137</v>
      </c>
      <c r="E54" s="23">
        <f>VLOOKUP($B54,Total!$A$4:$V$348,Total!D$1,0)</f>
        <v>10208692</v>
      </c>
      <c r="F54" s="23">
        <f>VLOOKUP($B54,Total!$A$4:$V$348,Total!E$1,0)</f>
        <v>166</v>
      </c>
      <c r="G54" s="23">
        <f>VLOOKUP($B54,Total!$A$4:$V$348,Total!F$1,0)</f>
        <v>8586682</v>
      </c>
      <c r="H54" s="23">
        <f>VLOOKUP($B54,Total!$A$4:$V$348,Total!G$1,0)</f>
        <v>150</v>
      </c>
      <c r="I54" s="23">
        <f>VLOOKUP($B54,Total!$A$4:$V$348,Total!H$1,0)</f>
        <v>11177400</v>
      </c>
      <c r="J54" s="23">
        <f>VLOOKUP($B54,Total!$A$4:$V$348,Total!I$1,0)</f>
        <v>144</v>
      </c>
      <c r="K54" s="23">
        <f>VLOOKUP($B54,Total!$A$4:$V$348,Total!J$1,0)</f>
        <v>7448688</v>
      </c>
      <c r="L54" s="23">
        <f>VLOOKUP($B54,Total!$A$4:$V$348,Total!K$1,0)</f>
        <v>0</v>
      </c>
      <c r="M54" s="23">
        <f>VLOOKUP($B54,Total!$A$4:$V$348,Total!L$1,0)</f>
        <v>0</v>
      </c>
      <c r="N54" s="23">
        <f>VLOOKUP($B54,Total!$A$4:$V$348,Total!M$1,0)</f>
        <v>0</v>
      </c>
      <c r="O54" s="23">
        <f>VLOOKUP($B54,Total!$A$4:$V$348,Total!N$1,0)</f>
        <v>0</v>
      </c>
      <c r="P54" s="23">
        <f>VLOOKUP($B54,Total!$A$4:$V$348,Total!O$1,0)</f>
        <v>78</v>
      </c>
      <c r="Q54" s="23">
        <f>VLOOKUP($B54,Total!$A$4:$V$348,Total!P$1,0)</f>
        <v>5812248</v>
      </c>
      <c r="R54" s="23">
        <f>VLOOKUP($B54,Total!$A$4:$V$348,Total!Q$1,0)</f>
        <v>4</v>
      </c>
      <c r="S54" s="23">
        <f>VLOOKUP($B54,Total!$A$4:$V$348,Total!R$1,0)</f>
        <v>206908</v>
      </c>
      <c r="T54" s="23">
        <f>VLOOKUP($B54,Total!$A$4:$V$348,Total!S$1,0)</f>
        <v>2</v>
      </c>
      <c r="U54" s="23">
        <f>VLOOKUP($B54,Total!$A$4:$V$348,Total!T$1,0)</f>
        <v>0</v>
      </c>
      <c r="V54" s="23">
        <f>VLOOKUP($B54,Total!$A$4:$V$348,Total!U$1,0)</f>
        <v>681</v>
      </c>
      <c r="W54" s="23">
        <f>VLOOKUP($B54,Total!$A$4:$V$348,Total!V$1,0)</f>
        <v>43440618</v>
      </c>
      <c r="X54" s="24">
        <f t="shared" si="4"/>
        <v>43440618</v>
      </c>
      <c r="Y54" s="21">
        <f t="shared" si="5"/>
        <v>0</v>
      </c>
      <c r="Z54" s="21">
        <v>0</v>
      </c>
      <c r="AA54" s="21">
        <v>0</v>
      </c>
      <c r="AD54" s="21">
        <v>0</v>
      </c>
      <c r="AE54" s="21">
        <v>0</v>
      </c>
      <c r="AG54" s="21">
        <f t="shared" si="6"/>
        <v>43440618</v>
      </c>
      <c r="AH54" s="21">
        <f t="shared" si="7"/>
        <v>0</v>
      </c>
    </row>
    <row r="55" spans="1:34" s="21" customFormat="1" x14ac:dyDescent="0.2">
      <c r="A55" s="22">
        <v>13601</v>
      </c>
      <c r="B55" s="11">
        <v>13501</v>
      </c>
      <c r="C55" s="1" t="s">
        <v>356</v>
      </c>
      <c r="D55" s="23">
        <f>VLOOKUP($B55,Total!$A$4:$V$348,Total!C$1,0)</f>
        <v>743</v>
      </c>
      <c r="E55" s="23">
        <f>VLOOKUP($B55,Total!$A$4:$V$348,Total!D$1,0)</f>
        <v>55365388</v>
      </c>
      <c r="F55" s="23">
        <f>VLOOKUP($B55,Total!$A$4:$V$348,Total!E$1,0)</f>
        <v>782</v>
      </c>
      <c r="G55" s="23">
        <f>VLOOKUP($B55,Total!$A$4:$V$348,Total!F$1,0)</f>
        <v>40450514</v>
      </c>
      <c r="H55" s="23">
        <f>VLOOKUP($B55,Total!$A$4:$V$348,Total!G$1,0)</f>
        <v>340</v>
      </c>
      <c r="I55" s="23">
        <f>VLOOKUP($B55,Total!$A$4:$V$348,Total!H$1,0)</f>
        <v>25335440</v>
      </c>
      <c r="J55" s="23">
        <f>VLOOKUP($B55,Total!$A$4:$V$348,Total!I$1,0)</f>
        <v>325</v>
      </c>
      <c r="K55" s="23">
        <f>VLOOKUP($B55,Total!$A$4:$V$348,Total!J$1,0)</f>
        <v>16811275</v>
      </c>
      <c r="L55" s="23">
        <f>VLOOKUP($B55,Total!$A$4:$V$348,Total!K$1,0)</f>
        <v>33</v>
      </c>
      <c r="M55" s="23">
        <f>VLOOKUP($B55,Total!$A$4:$V$348,Total!L$1,0)</f>
        <v>2459028</v>
      </c>
      <c r="N55" s="23">
        <f>VLOOKUP($B55,Total!$A$4:$V$348,Total!M$1,0)</f>
        <v>10</v>
      </c>
      <c r="O55" s="23">
        <f>VLOOKUP($B55,Total!$A$4:$V$348,Total!N$1,0)</f>
        <v>517270</v>
      </c>
      <c r="P55" s="23">
        <f>VLOOKUP($B55,Total!$A$4:$V$348,Total!O$1,0)</f>
        <v>168</v>
      </c>
      <c r="Q55" s="23">
        <f>VLOOKUP($B55,Total!$A$4:$V$348,Total!P$1,0)</f>
        <v>12518688</v>
      </c>
      <c r="R55" s="23">
        <f>VLOOKUP($B55,Total!$A$4:$V$348,Total!Q$1,0)</f>
        <v>43</v>
      </c>
      <c r="S55" s="23">
        <f>VLOOKUP($B55,Total!$A$4:$V$348,Total!R$1,0)</f>
        <v>2224261</v>
      </c>
      <c r="T55" s="23">
        <f>VLOOKUP($B55,Total!$A$4:$V$348,Total!S$1,0)</f>
        <v>1</v>
      </c>
      <c r="U55" s="23">
        <f>VLOOKUP($B55,Total!$A$4:$V$348,Total!T$1,0)</f>
        <v>54434</v>
      </c>
      <c r="V55" s="23">
        <f>VLOOKUP($B55,Total!$A$4:$V$348,Total!U$1,0)</f>
        <v>2445</v>
      </c>
      <c r="W55" s="23">
        <f>VLOOKUP($B55,Total!$A$4:$V$348,Total!V$1,0)</f>
        <v>155736298</v>
      </c>
      <c r="X55" s="24">
        <f t="shared" si="4"/>
        <v>155736298</v>
      </c>
      <c r="Y55" s="21">
        <f t="shared" si="5"/>
        <v>0</v>
      </c>
      <c r="Z55" s="53">
        <v>19</v>
      </c>
      <c r="AA55" s="53">
        <v>1222058</v>
      </c>
      <c r="AB55" s="53">
        <v>1</v>
      </c>
      <c r="AC55" s="53">
        <v>52951</v>
      </c>
      <c r="AD55" s="53">
        <v>5</v>
      </c>
      <c r="AE55" s="53">
        <v>340262</v>
      </c>
      <c r="AF55" s="53"/>
      <c r="AG55" s="53">
        <f t="shared" si="6"/>
        <v>155736323</v>
      </c>
      <c r="AH55" s="53">
        <f t="shared" si="7"/>
        <v>1615271</v>
      </c>
    </row>
    <row r="56" spans="1:34" s="21" customFormat="1" x14ac:dyDescent="0.2">
      <c r="A56" s="22">
        <v>13602</v>
      </c>
      <c r="B56" s="11">
        <v>13504</v>
      </c>
      <c r="C56" s="1" t="s">
        <v>357</v>
      </c>
      <c r="D56" s="23">
        <f>VLOOKUP($B56,Total!$A$4:$V$348,Total!C$1,0)</f>
        <v>233</v>
      </c>
      <c r="E56" s="23">
        <f>VLOOKUP($B56,Total!$A$4:$V$348,Total!D$1,0)</f>
        <v>17362228</v>
      </c>
      <c r="F56" s="23">
        <f>VLOOKUP($B56,Total!$A$4:$V$348,Total!E$1,0)</f>
        <v>119</v>
      </c>
      <c r="G56" s="23">
        <f>VLOOKUP($B56,Total!$A$4:$V$348,Total!F$1,0)</f>
        <v>6155513</v>
      </c>
      <c r="H56" s="23">
        <f>VLOOKUP($B56,Total!$A$4:$V$348,Total!G$1,0)</f>
        <v>80</v>
      </c>
      <c r="I56" s="23">
        <f>VLOOKUP($B56,Total!$A$4:$V$348,Total!H$1,0)</f>
        <v>5961280</v>
      </c>
      <c r="J56" s="23">
        <f>VLOOKUP($B56,Total!$A$4:$V$348,Total!I$1,0)</f>
        <v>33</v>
      </c>
      <c r="K56" s="23">
        <f>VLOOKUP($B56,Total!$A$4:$V$348,Total!J$1,0)</f>
        <v>1706991</v>
      </c>
      <c r="L56" s="23">
        <f>VLOOKUP($B56,Total!$A$4:$V$348,Total!K$1,0)</f>
        <v>0</v>
      </c>
      <c r="M56" s="23">
        <f>VLOOKUP($B56,Total!$A$4:$V$348,Total!L$1,0)</f>
        <v>0</v>
      </c>
      <c r="N56" s="23">
        <f>VLOOKUP($B56,Total!$A$4:$V$348,Total!M$1,0)</f>
        <v>0</v>
      </c>
      <c r="O56" s="23">
        <f>VLOOKUP($B56,Total!$A$4:$V$348,Total!N$1,0)</f>
        <v>0</v>
      </c>
      <c r="P56" s="23">
        <f>VLOOKUP($B56,Total!$A$4:$V$348,Total!O$1,0)</f>
        <v>17</v>
      </c>
      <c r="Q56" s="23">
        <f>VLOOKUP($B56,Total!$A$4:$V$348,Total!P$1,0)</f>
        <v>1266772</v>
      </c>
      <c r="R56" s="23">
        <f>VLOOKUP($B56,Total!$A$4:$V$348,Total!Q$1,0)</f>
        <v>2</v>
      </c>
      <c r="S56" s="23">
        <f>VLOOKUP($B56,Total!$A$4:$V$348,Total!R$1,0)</f>
        <v>103454</v>
      </c>
      <c r="T56" s="23">
        <f>VLOOKUP($B56,Total!$A$4:$V$348,Total!S$1,0)</f>
        <v>0</v>
      </c>
      <c r="U56" s="23">
        <f>VLOOKUP($B56,Total!$A$4:$V$348,Total!T$1,0)</f>
        <v>0</v>
      </c>
      <c r="V56" s="23">
        <f>VLOOKUP($B56,Total!$A$4:$V$348,Total!U$1,0)</f>
        <v>484</v>
      </c>
      <c r="W56" s="23">
        <f>VLOOKUP($B56,Total!$A$4:$V$348,Total!V$1,0)</f>
        <v>32556238</v>
      </c>
      <c r="X56" s="24">
        <f t="shared" si="4"/>
        <v>32556238</v>
      </c>
      <c r="Y56" s="21">
        <f t="shared" si="5"/>
        <v>0</v>
      </c>
      <c r="Z56" s="21">
        <v>0</v>
      </c>
      <c r="AA56" s="21">
        <v>0</v>
      </c>
      <c r="AD56" s="21">
        <v>0</v>
      </c>
      <c r="AE56" s="21">
        <v>0</v>
      </c>
      <c r="AG56" s="21">
        <f t="shared" si="6"/>
        <v>32556238</v>
      </c>
      <c r="AH56" s="21">
        <f t="shared" si="7"/>
        <v>0</v>
      </c>
    </row>
    <row r="57" spans="1:34" s="21" customFormat="1" x14ac:dyDescent="0.2">
      <c r="A57" s="22">
        <v>13603</v>
      </c>
      <c r="B57" s="11">
        <v>13503</v>
      </c>
      <c r="C57" s="1" t="s">
        <v>358</v>
      </c>
      <c r="D57" s="23">
        <f>VLOOKUP($B57,Total!$A$4:$V$348,Total!C$1,0)</f>
        <v>180</v>
      </c>
      <c r="E57" s="23">
        <f>VLOOKUP($B57,Total!$A$4:$V$348,Total!D$1,0)</f>
        <v>13412880</v>
      </c>
      <c r="F57" s="23">
        <f>VLOOKUP($B57,Total!$A$4:$V$348,Total!E$1,0)</f>
        <v>193</v>
      </c>
      <c r="G57" s="23">
        <f>VLOOKUP($B57,Total!$A$4:$V$348,Total!F$1,0)</f>
        <v>9983311</v>
      </c>
      <c r="H57" s="23">
        <f>VLOOKUP($B57,Total!$A$4:$V$348,Total!G$1,0)</f>
        <v>0</v>
      </c>
      <c r="I57" s="23">
        <f>VLOOKUP($B57,Total!$A$4:$V$348,Total!H$1,0)</f>
        <v>0</v>
      </c>
      <c r="J57" s="23">
        <f>VLOOKUP($B57,Total!$A$4:$V$348,Total!I$1,0)</f>
        <v>0</v>
      </c>
      <c r="K57" s="23">
        <f>VLOOKUP($B57,Total!$A$4:$V$348,Total!J$1,0)</f>
        <v>0</v>
      </c>
      <c r="L57" s="23">
        <f>VLOOKUP($B57,Total!$A$4:$V$348,Total!K$1,0)</f>
        <v>0</v>
      </c>
      <c r="M57" s="23">
        <f>VLOOKUP($B57,Total!$A$4:$V$348,Total!L$1,0)</f>
        <v>0</v>
      </c>
      <c r="N57" s="23">
        <f>VLOOKUP($B57,Total!$A$4:$V$348,Total!M$1,0)</f>
        <v>0</v>
      </c>
      <c r="O57" s="23">
        <f>VLOOKUP($B57,Total!$A$4:$V$348,Total!N$1,0)</f>
        <v>0</v>
      </c>
      <c r="P57" s="23">
        <f>VLOOKUP($B57,Total!$A$4:$V$348,Total!O$1,0)</f>
        <v>56</v>
      </c>
      <c r="Q57" s="23">
        <f>VLOOKUP($B57,Total!$A$4:$V$348,Total!P$1,0)</f>
        <v>4172896</v>
      </c>
      <c r="R57" s="23">
        <f>VLOOKUP($B57,Total!$A$4:$V$348,Total!Q$1,0)</f>
        <v>16</v>
      </c>
      <c r="S57" s="23">
        <f>VLOOKUP($B57,Total!$A$4:$V$348,Total!R$1,0)</f>
        <v>827632</v>
      </c>
      <c r="T57" s="23">
        <f>VLOOKUP($B57,Total!$A$4:$V$348,Total!S$1,0)</f>
        <v>0</v>
      </c>
      <c r="U57" s="23">
        <f>VLOOKUP($B57,Total!$A$4:$V$348,Total!T$1,0)</f>
        <v>0</v>
      </c>
      <c r="V57" s="23">
        <f>VLOOKUP($B57,Total!$A$4:$V$348,Total!U$1,0)</f>
        <v>445</v>
      </c>
      <c r="W57" s="23">
        <f>VLOOKUP($B57,Total!$A$4:$V$348,Total!V$1,0)</f>
        <v>28396719</v>
      </c>
      <c r="X57" s="24">
        <f t="shared" si="4"/>
        <v>28396719</v>
      </c>
      <c r="Y57" s="21">
        <f t="shared" si="5"/>
        <v>0</v>
      </c>
      <c r="AD57" s="21">
        <v>0</v>
      </c>
      <c r="AE57" s="21">
        <v>0</v>
      </c>
      <c r="AG57" s="21">
        <f t="shared" si="6"/>
        <v>28396719</v>
      </c>
      <c r="AH57" s="21">
        <f t="shared" si="7"/>
        <v>0</v>
      </c>
    </row>
    <row r="58" spans="1:34" s="21" customFormat="1" x14ac:dyDescent="0.2">
      <c r="A58" s="22">
        <v>13604</v>
      </c>
      <c r="B58" s="11">
        <v>13505</v>
      </c>
      <c r="C58" s="1" t="s">
        <v>359</v>
      </c>
      <c r="D58" s="23">
        <f>VLOOKUP($B58,Total!$A$4:$V$348,Total!C$1,0)</f>
        <v>151</v>
      </c>
      <c r="E58" s="23">
        <f>VLOOKUP($B58,Total!$A$4:$V$348,Total!D$1,0)</f>
        <v>11251916</v>
      </c>
      <c r="F58" s="23">
        <f>VLOOKUP($B58,Total!$A$4:$V$348,Total!E$1,0)</f>
        <v>131</v>
      </c>
      <c r="G58" s="23">
        <f>VLOOKUP($B58,Total!$A$4:$V$348,Total!F$1,0)</f>
        <v>6776237</v>
      </c>
      <c r="H58" s="23">
        <f>VLOOKUP($B58,Total!$A$4:$V$348,Total!G$1,0)</f>
        <v>75</v>
      </c>
      <c r="I58" s="23">
        <f>VLOOKUP($B58,Total!$A$4:$V$348,Total!H$1,0)</f>
        <v>5588700</v>
      </c>
      <c r="J58" s="23">
        <f>VLOOKUP($B58,Total!$A$4:$V$348,Total!I$1,0)</f>
        <v>14</v>
      </c>
      <c r="K58" s="23">
        <f>VLOOKUP($B58,Total!$A$4:$V$348,Total!J$1,0)</f>
        <v>724178</v>
      </c>
      <c r="L58" s="23">
        <f>VLOOKUP($B58,Total!$A$4:$V$348,Total!K$1,0)</f>
        <v>0</v>
      </c>
      <c r="M58" s="23">
        <f>VLOOKUP($B58,Total!$A$4:$V$348,Total!L$1,0)</f>
        <v>0</v>
      </c>
      <c r="N58" s="23">
        <f>VLOOKUP($B58,Total!$A$4:$V$348,Total!M$1,0)</f>
        <v>0</v>
      </c>
      <c r="O58" s="23">
        <f>VLOOKUP($B58,Total!$A$4:$V$348,Total!N$1,0)</f>
        <v>0</v>
      </c>
      <c r="P58" s="23">
        <f>VLOOKUP($B58,Total!$A$4:$V$348,Total!O$1,0)</f>
        <v>21</v>
      </c>
      <c r="Q58" s="23">
        <f>VLOOKUP($B58,Total!$A$4:$V$348,Total!P$1,0)</f>
        <v>1564836</v>
      </c>
      <c r="R58" s="23">
        <f>VLOOKUP($B58,Total!$A$4:$V$348,Total!Q$1,0)</f>
        <v>6</v>
      </c>
      <c r="S58" s="23">
        <f>VLOOKUP($B58,Total!$A$4:$V$348,Total!R$1,0)</f>
        <v>310362</v>
      </c>
      <c r="T58" s="23">
        <f>VLOOKUP($B58,Total!$A$4:$V$348,Total!S$1,0)</f>
        <v>4</v>
      </c>
      <c r="U58" s="23">
        <f>VLOOKUP($B58,Total!$A$4:$V$348,Total!T$1,0)</f>
        <v>298064</v>
      </c>
      <c r="V58" s="23">
        <f>VLOOKUP($B58,Total!$A$4:$V$348,Total!U$1,0)</f>
        <v>402</v>
      </c>
      <c r="W58" s="23">
        <f>VLOOKUP($B58,Total!$A$4:$V$348,Total!V$1,0)</f>
        <v>26514293</v>
      </c>
      <c r="X58" s="24">
        <f t="shared" si="4"/>
        <v>26514293</v>
      </c>
      <c r="Y58" s="21">
        <f t="shared" si="5"/>
        <v>0</v>
      </c>
      <c r="Z58" s="21">
        <v>0</v>
      </c>
      <c r="AA58" s="21">
        <v>0</v>
      </c>
      <c r="AD58" s="21">
        <v>0</v>
      </c>
      <c r="AE58" s="21">
        <v>0</v>
      </c>
      <c r="AG58" s="21">
        <f t="shared" si="6"/>
        <v>26514293</v>
      </c>
      <c r="AH58" s="21">
        <f t="shared" si="7"/>
        <v>0</v>
      </c>
    </row>
    <row r="59" spans="1:34" s="21" customFormat="1" x14ac:dyDescent="0.2">
      <c r="A59" s="36">
        <v>13605</v>
      </c>
      <c r="B59" s="11">
        <v>13502</v>
      </c>
      <c r="C59" s="1" t="s">
        <v>360</v>
      </c>
      <c r="D59" s="23">
        <f>VLOOKUP($B59,Total!$A$4:$V$348,Total!C$1,0)</f>
        <v>95</v>
      </c>
      <c r="E59" s="23">
        <f>VLOOKUP($B59,Total!$A$4:$V$348,Total!D$1,0)</f>
        <v>7079020</v>
      </c>
      <c r="F59" s="23">
        <f>VLOOKUP($B59,Total!$A$4:$V$348,Total!E$1,0)</f>
        <v>126</v>
      </c>
      <c r="G59" s="23">
        <f>VLOOKUP($B59,Total!$A$4:$V$348,Total!F$1,0)</f>
        <v>6517602</v>
      </c>
      <c r="H59" s="23">
        <f>VLOOKUP($B59,Total!$A$4:$V$348,Total!G$1,0)</f>
        <v>46</v>
      </c>
      <c r="I59" s="23">
        <f>VLOOKUP($B59,Total!$A$4:$V$348,Total!H$1,0)</f>
        <v>3427736</v>
      </c>
      <c r="J59" s="23">
        <f>VLOOKUP($B59,Total!$A$4:$V$348,Total!I$1,0)</f>
        <v>32</v>
      </c>
      <c r="K59" s="23">
        <f>VLOOKUP($B59,Total!$A$4:$V$348,Total!J$1,0)</f>
        <v>1655264</v>
      </c>
      <c r="L59" s="23">
        <f>VLOOKUP($B59,Total!$A$4:$V$348,Total!K$1,0)</f>
        <v>0</v>
      </c>
      <c r="M59" s="23">
        <f>VLOOKUP($B59,Total!$A$4:$V$348,Total!L$1,0)</f>
        <v>0</v>
      </c>
      <c r="N59" s="23">
        <f>VLOOKUP($B59,Total!$A$4:$V$348,Total!M$1,0)</f>
        <v>0</v>
      </c>
      <c r="O59" s="23">
        <f>VLOOKUP($B59,Total!$A$4:$V$348,Total!N$1,0)</f>
        <v>0</v>
      </c>
      <c r="P59" s="23">
        <f>VLOOKUP($B59,Total!$A$4:$V$348,Total!O$1,0)</f>
        <v>20</v>
      </c>
      <c r="Q59" s="23">
        <f>VLOOKUP($B59,Total!$A$4:$V$348,Total!P$1,0)</f>
        <v>1490320</v>
      </c>
      <c r="R59" s="23">
        <f>VLOOKUP($B59,Total!$A$4:$V$348,Total!Q$1,0)</f>
        <v>4</v>
      </c>
      <c r="S59" s="23">
        <f>VLOOKUP($B59,Total!$A$4:$V$348,Total!R$1,0)</f>
        <v>206908</v>
      </c>
      <c r="T59" s="23">
        <f>VLOOKUP($B59,Total!$A$4:$V$348,Total!S$1,0)</f>
        <v>0</v>
      </c>
      <c r="U59" s="23">
        <f>VLOOKUP($B59,Total!$A$4:$V$348,Total!T$1,0)</f>
        <v>0</v>
      </c>
      <c r="V59" s="23">
        <f>VLOOKUP($B59,Total!$A$4:$V$348,Total!U$1,0)</f>
        <v>323</v>
      </c>
      <c r="W59" s="23">
        <f>VLOOKUP($B59,Total!$A$4:$V$348,Total!V$1,0)</f>
        <v>20376850</v>
      </c>
      <c r="X59" s="24">
        <f t="shared" si="4"/>
        <v>20376850</v>
      </c>
      <c r="Y59" s="21">
        <f t="shared" si="5"/>
        <v>0</v>
      </c>
      <c r="Z59" s="21">
        <v>0</v>
      </c>
      <c r="AA59" s="21">
        <v>0</v>
      </c>
      <c r="AD59" s="21">
        <v>0</v>
      </c>
      <c r="AE59" s="21">
        <v>0</v>
      </c>
      <c r="AG59" s="21">
        <f t="shared" si="6"/>
        <v>20376850</v>
      </c>
      <c r="AH59" s="21">
        <f t="shared" si="7"/>
        <v>0</v>
      </c>
    </row>
    <row r="60" spans="1:34" s="21" customFormat="1" ht="13.5" customHeight="1" x14ac:dyDescent="0.2">
      <c r="A60" s="197" t="s">
        <v>366</v>
      </c>
      <c r="B60" s="197"/>
      <c r="C60" s="197"/>
      <c r="D60" s="26">
        <f t="shared" ref="D60:W60" si="8">SUM(D8:D59)</f>
        <v>20959</v>
      </c>
      <c r="E60" s="25">
        <f t="shared" si="8"/>
        <v>1561780844</v>
      </c>
      <c r="F60" s="25">
        <f t="shared" si="8"/>
        <v>22373</v>
      </c>
      <c r="G60" s="54">
        <f t="shared" si="8"/>
        <v>1157288171</v>
      </c>
      <c r="H60" s="25">
        <f t="shared" si="8"/>
        <v>13748</v>
      </c>
      <c r="I60" s="25">
        <f t="shared" si="8"/>
        <v>1024445968</v>
      </c>
      <c r="J60" s="25">
        <f t="shared" si="8"/>
        <v>12736</v>
      </c>
      <c r="K60" s="55">
        <f t="shared" si="8"/>
        <v>658795072</v>
      </c>
      <c r="L60" s="26">
        <f t="shared" si="8"/>
        <v>207</v>
      </c>
      <c r="M60" s="25">
        <f t="shared" si="8"/>
        <v>15424812</v>
      </c>
      <c r="N60" s="25">
        <f t="shared" si="8"/>
        <v>55</v>
      </c>
      <c r="O60" s="54">
        <f t="shared" si="8"/>
        <v>2844985</v>
      </c>
      <c r="P60" s="26">
        <f t="shared" si="8"/>
        <v>4576</v>
      </c>
      <c r="Q60" s="25">
        <f t="shared" si="8"/>
        <v>340985216</v>
      </c>
      <c r="R60" s="25">
        <f t="shared" si="8"/>
        <v>1358</v>
      </c>
      <c r="S60" s="54">
        <f t="shared" si="8"/>
        <v>70245266</v>
      </c>
      <c r="T60" s="26">
        <f t="shared" si="8"/>
        <v>169</v>
      </c>
      <c r="U60" s="54">
        <f t="shared" si="8"/>
        <v>5086434</v>
      </c>
      <c r="V60" s="26">
        <f t="shared" si="8"/>
        <v>76181</v>
      </c>
      <c r="W60" s="54">
        <f t="shared" si="8"/>
        <v>4836896768</v>
      </c>
      <c r="X60" s="66"/>
      <c r="Y60" s="66"/>
    </row>
    <row r="61" spans="1:34" s="21" customFormat="1" x14ac:dyDescent="0.2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Y61" s="53">
        <f>Y55/90</f>
        <v>0</v>
      </c>
      <c r="Z61" s="53"/>
      <c r="AA61" s="53">
        <f>AA55/19</f>
        <v>64318.84210526316</v>
      </c>
      <c r="AB61" s="53"/>
      <c r="AC61" s="53"/>
      <c r="AD61" s="53"/>
      <c r="AE61" s="53">
        <f>AE55/5</f>
        <v>68052.399999999994</v>
      </c>
      <c r="AF61" s="53"/>
    </row>
    <row r="62" spans="1:34" ht="15" x14ac:dyDescent="0.25">
      <c r="C62" s="58"/>
      <c r="E62" s="30"/>
      <c r="G62" s="30"/>
      <c r="H62" s="30"/>
      <c r="I62" s="30"/>
    </row>
    <row r="63" spans="1:34" ht="15" x14ac:dyDescent="0.25">
      <c r="C63" s="58"/>
      <c r="E63" s="30"/>
      <c r="F63" s="31" t="s">
        <v>367</v>
      </c>
      <c r="G63" s="32">
        <v>72486</v>
      </c>
      <c r="H63" s="30"/>
      <c r="I63" s="30"/>
    </row>
    <row r="64" spans="1:34" ht="15" x14ac:dyDescent="0.25">
      <c r="C64" s="58"/>
      <c r="E64" s="30"/>
      <c r="F64" s="31" t="s">
        <v>368</v>
      </c>
      <c r="G64" s="32">
        <v>50318</v>
      </c>
      <c r="H64" s="30"/>
      <c r="I64" s="30"/>
    </row>
  </sheetData>
  <mergeCells count="14">
    <mergeCell ref="A60:C60"/>
    <mergeCell ref="A61:W61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rintOptions horizontalCentered="1"/>
  <pageMargins left="1.1812499999999999" right="0.59027777777777801" top="0.98402777777777795" bottom="0.98402777777777795" header="0" footer="0.51180555555555496"/>
  <pageSetup paperSize="5" scale="50" firstPageNumber="0" orientation="landscape" horizontalDpi="300" verticalDpi="300" r:id="rId1"/>
  <headerFooter>
    <oddHeader>&amp;L&amp;8Unidad de Información Municipal
capturarrhh.sinim.gov.cl
www.sinim.gov.cl
Depto. Finanzas Municipales
SUBDERE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10.7109375" customWidth="1"/>
    <col min="2" max="2" width="13.5703125" customWidth="1"/>
    <col min="3" max="3" width="10.7109375" customWidth="1"/>
    <col min="4" max="4" width="10.7109375" hidden="1" customWidth="1"/>
    <col min="5" max="5" width="12.42578125" hidden="1" customWidth="1"/>
    <col min="6" max="6" width="10.7109375" hidden="1" customWidth="1"/>
    <col min="7" max="7" width="12.42578125" hidden="1" customWidth="1"/>
    <col min="8" max="8" width="10.7109375" hidden="1" customWidth="1"/>
    <col min="9" max="9" width="12.42578125" hidden="1" customWidth="1"/>
    <col min="10" max="10" width="10.7109375" hidden="1" customWidth="1"/>
    <col min="11" max="11" width="12.42578125" hidden="1" customWidth="1"/>
    <col min="12" max="16" width="10.7109375" hidden="1" customWidth="1"/>
    <col min="17" max="17" width="12.42578125" hidden="1" customWidth="1"/>
    <col min="18" max="21" width="10.7109375" hidden="1" customWidth="1"/>
    <col min="22" max="22" width="17.42578125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34" x14ac:dyDescent="0.2">
      <c r="A3" s="14"/>
      <c r="B3" s="14"/>
      <c r="C3" s="14"/>
    </row>
    <row r="4" spans="1:34" ht="18" x14ac:dyDescent="0.25">
      <c r="A4" s="194" t="s">
        <v>382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34" x14ac:dyDescent="0.2">
      <c r="A5" s="14"/>
      <c r="B5" s="14"/>
      <c r="C5" s="14"/>
    </row>
    <row r="6" spans="1:34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95.2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10101</v>
      </c>
      <c r="B8" s="11">
        <v>14101</v>
      </c>
      <c r="C8" s="1" t="s">
        <v>247</v>
      </c>
      <c r="D8" s="23">
        <f>VLOOKUP($B8,Total!$A$4:$V$348,Total!C$1,0)</f>
        <v>1034</v>
      </c>
      <c r="E8" s="23">
        <f>VLOOKUP($B8,Total!$A$4:$V$348,Total!D$1,0)</f>
        <v>77049544</v>
      </c>
      <c r="F8" s="23">
        <f>VLOOKUP($B8,Total!$A$4:$V$348,Total!E$1,0)</f>
        <v>1032</v>
      </c>
      <c r="G8" s="23">
        <f>VLOOKUP($B8,Total!$A$4:$V$348,Total!F$1,0)</f>
        <v>53382264</v>
      </c>
      <c r="H8" s="23">
        <f>VLOOKUP($B8,Total!$A$4:$V$348,Total!G$1,0)</f>
        <v>340</v>
      </c>
      <c r="I8" s="23">
        <f>VLOOKUP($B8,Total!$A$4:$V$348,Total!H$1,0)</f>
        <v>25335440</v>
      </c>
      <c r="J8" s="23">
        <f>VLOOKUP($B8,Total!$A$4:$V$348,Total!I$1,0)</f>
        <v>323</v>
      </c>
      <c r="K8" s="23">
        <f>VLOOKUP($B8,Total!$A$4:$V$348,Total!J$1,0)</f>
        <v>16707821</v>
      </c>
      <c r="L8" s="23">
        <f>VLOOKUP($B8,Total!$A$4:$V$348,Total!K$1,0)</f>
        <v>31</v>
      </c>
      <c r="M8" s="23">
        <f>VLOOKUP($B8,Total!$A$4:$V$348,Total!L$1,0)</f>
        <v>2309996</v>
      </c>
      <c r="N8" s="23">
        <f>VLOOKUP($B8,Total!$A$4:$V$348,Total!M$1,0)</f>
        <v>2</v>
      </c>
      <c r="O8" s="23">
        <f>VLOOKUP($B8,Total!$A$4:$V$348,Total!N$1,0)</f>
        <v>103454</v>
      </c>
      <c r="P8" s="23">
        <f>VLOOKUP($B8,Total!$A$4:$V$348,Total!O$1,0)</f>
        <v>153</v>
      </c>
      <c r="Q8" s="23">
        <f>VLOOKUP($B8,Total!$A$4:$V$348,Total!P$1,0)</f>
        <v>11400948</v>
      </c>
      <c r="R8" s="23">
        <f>VLOOKUP($B8,Total!$A$4:$V$348,Total!Q$1,0)</f>
        <v>70</v>
      </c>
      <c r="S8" s="23">
        <f>VLOOKUP($B8,Total!$A$4:$V$348,Total!R$1,0)</f>
        <v>3620890</v>
      </c>
      <c r="T8" s="23">
        <f>VLOOKUP($B8,Total!$A$4:$V$348,Total!S$1,0)</f>
        <v>2</v>
      </c>
      <c r="U8" s="23">
        <f>VLOOKUP($B8,Total!$A$4:$V$348,Total!T$1,0)</f>
        <v>108868</v>
      </c>
      <c r="V8" s="23">
        <f>VLOOKUP($B8,Total!$A$4:$V$348,Total!U$1,0)</f>
        <v>2987</v>
      </c>
      <c r="W8" s="23">
        <f>VLOOKUP($B8,Total!$A$4:$V$348,Total!V$1,0)</f>
        <v>190019225</v>
      </c>
      <c r="X8" s="24">
        <f t="shared" ref="X8:X19" si="0">E8+G8+I8+K8+M8+O8+Q8+S8+U8</f>
        <v>190019225</v>
      </c>
      <c r="Y8" s="21">
        <f t="shared" ref="Y8:Y19" si="1">IF(W8=X8,0,1)</f>
        <v>0</v>
      </c>
      <c r="Z8" s="21">
        <v>0</v>
      </c>
      <c r="AA8" s="21">
        <v>0</v>
      </c>
      <c r="AB8" s="24">
        <v>2</v>
      </c>
      <c r="AC8" s="21">
        <v>105902</v>
      </c>
      <c r="AD8" s="24"/>
      <c r="AE8" s="24">
        <f t="shared" ref="AE8:AE19" si="2">X8+Z8+AB8</f>
        <v>190019227</v>
      </c>
      <c r="AF8" s="21">
        <f t="shared" ref="AF8:AF19" si="3">Y8+AA8+AC8</f>
        <v>105902</v>
      </c>
      <c r="AG8" s="24"/>
      <c r="AH8" s="24"/>
    </row>
    <row r="9" spans="1:34" s="21" customFormat="1" x14ac:dyDescent="0.2">
      <c r="A9" s="22">
        <v>10102</v>
      </c>
      <c r="B9" s="11">
        <v>14106</v>
      </c>
      <c r="C9" s="1" t="s">
        <v>248</v>
      </c>
      <c r="D9" s="23">
        <f>VLOOKUP($B9,Total!$A$4:$V$348,Total!C$1,0)</f>
        <v>149</v>
      </c>
      <c r="E9" s="23">
        <f>VLOOKUP($B9,Total!$A$4:$V$348,Total!D$1,0)</f>
        <v>11102884</v>
      </c>
      <c r="F9" s="23">
        <f>VLOOKUP($B9,Total!$A$4:$V$348,Total!E$1,0)</f>
        <v>146</v>
      </c>
      <c r="G9" s="23">
        <f>VLOOKUP($B9,Total!$A$4:$V$348,Total!F$1,0)</f>
        <v>7552142</v>
      </c>
      <c r="H9" s="23">
        <f>VLOOKUP($B9,Total!$A$4:$V$348,Total!G$1,0)</f>
        <v>82</v>
      </c>
      <c r="I9" s="23">
        <f>VLOOKUP($B9,Total!$A$4:$V$348,Total!H$1,0)</f>
        <v>6110312</v>
      </c>
      <c r="J9" s="23">
        <f>VLOOKUP($B9,Total!$A$4:$V$348,Total!I$1,0)</f>
        <v>79</v>
      </c>
      <c r="K9" s="23">
        <f>VLOOKUP($B9,Total!$A$4:$V$348,Total!J$1,0)</f>
        <v>4086433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38</v>
      </c>
      <c r="Q9" s="23">
        <f>VLOOKUP($B9,Total!$A$4:$V$348,Total!P$1,0)</f>
        <v>2831608</v>
      </c>
      <c r="R9" s="23">
        <f>VLOOKUP($B9,Total!$A$4:$V$348,Total!Q$1,0)</f>
        <v>8</v>
      </c>
      <c r="S9" s="23">
        <f>VLOOKUP($B9,Total!$A$4:$V$348,Total!R$1,0)</f>
        <v>413816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502</v>
      </c>
      <c r="W9" s="23">
        <f>VLOOKUP($B9,Total!$A$4:$V$348,Total!V$1,0)</f>
        <v>32097195</v>
      </c>
      <c r="X9" s="24">
        <f t="shared" si="0"/>
        <v>32097195</v>
      </c>
      <c r="Y9" s="21">
        <f t="shared" si="1"/>
        <v>0</v>
      </c>
      <c r="Z9" s="21">
        <v>0</v>
      </c>
      <c r="AA9" s="21">
        <v>0</v>
      </c>
      <c r="AB9" s="24"/>
      <c r="AD9" s="24"/>
      <c r="AE9" s="24">
        <f t="shared" si="2"/>
        <v>32097195</v>
      </c>
      <c r="AF9" s="21">
        <f t="shared" si="3"/>
        <v>0</v>
      </c>
      <c r="AG9" s="24"/>
      <c r="AH9" s="24"/>
    </row>
    <row r="10" spans="1:34" s="21" customFormat="1" x14ac:dyDescent="0.2">
      <c r="A10" s="22">
        <v>10103</v>
      </c>
      <c r="B10" s="11">
        <v>14103</v>
      </c>
      <c r="C10" s="1" t="s">
        <v>249</v>
      </c>
      <c r="D10" s="23">
        <f>VLOOKUP($B10,Total!$A$4:$V$348,Total!C$1,0)</f>
        <v>127</v>
      </c>
      <c r="E10" s="23">
        <f>VLOOKUP($B10,Total!$A$4:$V$348,Total!D$1,0)</f>
        <v>9463532</v>
      </c>
      <c r="F10" s="23">
        <f>VLOOKUP($B10,Total!$A$4:$V$348,Total!E$1,0)</f>
        <v>142</v>
      </c>
      <c r="G10" s="23">
        <f>VLOOKUP($B10,Total!$A$4:$V$348,Total!F$1,0)</f>
        <v>7345234</v>
      </c>
      <c r="H10" s="23">
        <f>VLOOKUP($B10,Total!$A$4:$V$348,Total!G$1,0)</f>
        <v>40</v>
      </c>
      <c r="I10" s="23">
        <f>VLOOKUP($B10,Total!$A$4:$V$348,Total!H$1,0)</f>
        <v>2980640</v>
      </c>
      <c r="J10" s="23">
        <f>VLOOKUP($B10,Total!$A$4:$V$348,Total!I$1,0)</f>
        <v>34</v>
      </c>
      <c r="K10" s="23">
        <f>VLOOKUP($B10,Total!$A$4:$V$348,Total!J$1,0)</f>
        <v>1758718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343</v>
      </c>
      <c r="W10" s="23">
        <f>VLOOKUP($B10,Total!$A$4:$V$348,Total!V$1,0)</f>
        <v>21548124</v>
      </c>
      <c r="X10" s="24">
        <f t="shared" si="0"/>
        <v>21548124</v>
      </c>
      <c r="Y10" s="21">
        <f t="shared" si="1"/>
        <v>0</v>
      </c>
      <c r="Z10" s="21">
        <v>0</v>
      </c>
      <c r="AA10" s="21">
        <v>0</v>
      </c>
      <c r="AB10" s="24"/>
      <c r="AD10" s="24"/>
      <c r="AE10" s="24">
        <f t="shared" si="2"/>
        <v>21548124</v>
      </c>
      <c r="AF10" s="21">
        <f t="shared" si="3"/>
        <v>0</v>
      </c>
      <c r="AG10" s="24"/>
      <c r="AH10" s="24"/>
    </row>
    <row r="11" spans="1:34" s="21" customFormat="1" x14ac:dyDescent="0.2">
      <c r="A11" s="22">
        <v>10104</v>
      </c>
      <c r="B11" s="11">
        <v>14104</v>
      </c>
      <c r="C11" s="1" t="s">
        <v>250</v>
      </c>
      <c r="D11" s="23">
        <f>VLOOKUP($B11,Total!$A$4:$V$348,Total!C$1,0)</f>
        <v>197</v>
      </c>
      <c r="E11" s="23">
        <f>VLOOKUP($B11,Total!$A$4:$V$348,Total!D$1,0)</f>
        <v>14679652</v>
      </c>
      <c r="F11" s="23">
        <f>VLOOKUP($B11,Total!$A$4:$V$348,Total!E$1,0)</f>
        <v>263</v>
      </c>
      <c r="G11" s="23">
        <f>VLOOKUP($B11,Total!$A$4:$V$348,Total!F$1,0)</f>
        <v>13604201</v>
      </c>
      <c r="H11" s="23">
        <f>VLOOKUP($B11,Total!$A$4:$V$348,Total!G$1,0)</f>
        <v>71</v>
      </c>
      <c r="I11" s="23">
        <f>VLOOKUP($B11,Total!$A$4:$V$348,Total!H$1,0)</f>
        <v>5290636</v>
      </c>
      <c r="J11" s="23">
        <f>VLOOKUP($B11,Total!$A$4:$V$348,Total!I$1,0)</f>
        <v>60</v>
      </c>
      <c r="K11" s="23">
        <f>VLOOKUP($B11,Total!$A$4:$V$348,Total!J$1,0)</f>
        <v>3103620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591</v>
      </c>
      <c r="W11" s="23">
        <f>VLOOKUP($B11,Total!$A$4:$V$348,Total!V$1,0)</f>
        <v>36678109</v>
      </c>
      <c r="X11" s="24">
        <f t="shared" si="0"/>
        <v>36678109</v>
      </c>
      <c r="Y11" s="21">
        <f t="shared" si="1"/>
        <v>0</v>
      </c>
      <c r="Z11" s="21">
        <v>0</v>
      </c>
      <c r="AA11" s="21">
        <v>0</v>
      </c>
      <c r="AB11" s="24"/>
      <c r="AD11" s="24"/>
      <c r="AE11" s="24">
        <f t="shared" si="2"/>
        <v>36678109</v>
      </c>
      <c r="AF11" s="21">
        <f t="shared" si="3"/>
        <v>0</v>
      </c>
      <c r="AG11" s="24"/>
      <c r="AH11" s="24"/>
    </row>
    <row r="12" spans="1:34" s="21" customFormat="1" x14ac:dyDescent="0.2">
      <c r="A12" s="22">
        <v>10105</v>
      </c>
      <c r="B12" s="11">
        <v>14202</v>
      </c>
      <c r="C12" s="1" t="s">
        <v>251</v>
      </c>
      <c r="D12" s="23">
        <f>VLOOKUP($B12,Total!$A$4:$V$348,Total!C$1,0)</f>
        <v>171</v>
      </c>
      <c r="E12" s="23">
        <f>VLOOKUP($B12,Total!$A$4:$V$348,Total!D$1,0)</f>
        <v>12742236</v>
      </c>
      <c r="F12" s="23">
        <f>VLOOKUP($B12,Total!$A$4:$V$348,Total!E$1,0)</f>
        <v>170</v>
      </c>
      <c r="G12" s="23">
        <f>VLOOKUP($B12,Total!$A$4:$V$348,Total!F$1,0)</f>
        <v>8793590</v>
      </c>
      <c r="H12" s="23">
        <f>VLOOKUP($B12,Total!$A$4:$V$348,Total!G$1,0)</f>
        <v>85</v>
      </c>
      <c r="I12" s="23">
        <f>VLOOKUP($B12,Total!$A$4:$V$348,Total!H$1,0)</f>
        <v>6333860</v>
      </c>
      <c r="J12" s="23">
        <f>VLOOKUP($B12,Total!$A$4:$V$348,Total!I$1,0)</f>
        <v>54</v>
      </c>
      <c r="K12" s="23">
        <f>VLOOKUP($B12,Total!$A$4:$V$348,Total!J$1,0)</f>
        <v>2793258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20</v>
      </c>
      <c r="Q12" s="23">
        <f>VLOOKUP($B12,Total!$A$4:$V$348,Total!P$1,0)</f>
        <v>1490320</v>
      </c>
      <c r="R12" s="23">
        <f>VLOOKUP($B12,Total!$A$4:$V$348,Total!Q$1,0)</f>
        <v>3</v>
      </c>
      <c r="S12" s="23">
        <f>VLOOKUP($B12,Total!$A$4:$V$348,Total!R$1,0)</f>
        <v>155181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503</v>
      </c>
      <c r="W12" s="23">
        <f>VLOOKUP($B12,Total!$A$4:$V$348,Total!V$1,0)</f>
        <v>32308445</v>
      </c>
      <c r="X12" s="24">
        <f t="shared" si="0"/>
        <v>32308445</v>
      </c>
      <c r="Y12" s="21">
        <f t="shared" si="1"/>
        <v>0</v>
      </c>
      <c r="Z12" s="21">
        <v>0</v>
      </c>
      <c r="AA12" s="21">
        <v>0</v>
      </c>
      <c r="AB12" s="24"/>
      <c r="AD12" s="24"/>
      <c r="AE12" s="24">
        <f t="shared" si="2"/>
        <v>32308445</v>
      </c>
      <c r="AF12" s="21">
        <f t="shared" si="3"/>
        <v>0</v>
      </c>
      <c r="AG12" s="24"/>
      <c r="AH12" s="24"/>
    </row>
    <row r="13" spans="1:34" s="21" customFormat="1" x14ac:dyDescent="0.2">
      <c r="A13" s="22">
        <v>10106</v>
      </c>
      <c r="B13" s="11">
        <v>14102</v>
      </c>
      <c r="C13" s="1" t="s">
        <v>252</v>
      </c>
      <c r="D13" s="23">
        <f>VLOOKUP($B13,Total!$A$4:$V$348,Total!C$1,0)</f>
        <v>84</v>
      </c>
      <c r="E13" s="23">
        <f>VLOOKUP($B13,Total!$A$4:$V$348,Total!D$1,0)</f>
        <v>6259344</v>
      </c>
      <c r="F13" s="23">
        <f>VLOOKUP($B13,Total!$A$4:$V$348,Total!E$1,0)</f>
        <v>89</v>
      </c>
      <c r="G13" s="23">
        <f>VLOOKUP($B13,Total!$A$4:$V$348,Total!F$1,0)</f>
        <v>4603703</v>
      </c>
      <c r="H13" s="23">
        <f>VLOOKUP($B13,Total!$A$4:$V$348,Total!G$1,0)</f>
        <v>8</v>
      </c>
      <c r="I13" s="23">
        <f>VLOOKUP($B13,Total!$A$4:$V$348,Total!H$1,0)</f>
        <v>596128</v>
      </c>
      <c r="J13" s="23">
        <f>VLOOKUP($B13,Total!$A$4:$V$348,Total!I$1,0)</f>
        <v>4</v>
      </c>
      <c r="K13" s="23">
        <f>VLOOKUP($B13,Total!$A$4:$V$348,Total!J$1,0)</f>
        <v>206908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9</v>
      </c>
      <c r="Q13" s="23">
        <f>VLOOKUP($B13,Total!$A$4:$V$348,Total!P$1,0)</f>
        <v>670644</v>
      </c>
      <c r="R13" s="23">
        <f>VLOOKUP($B13,Total!$A$4:$V$348,Total!Q$1,0)</f>
        <v>2</v>
      </c>
      <c r="S13" s="23">
        <f>VLOOKUP($B13,Total!$A$4:$V$348,Total!R$1,0)</f>
        <v>103454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196</v>
      </c>
      <c r="W13" s="23">
        <f>VLOOKUP($B13,Total!$A$4:$V$348,Total!V$1,0)</f>
        <v>12440181</v>
      </c>
      <c r="X13" s="24">
        <f t="shared" si="0"/>
        <v>12440181</v>
      </c>
      <c r="Y13" s="21">
        <f t="shared" si="1"/>
        <v>0</v>
      </c>
      <c r="Z13" s="21">
        <v>0</v>
      </c>
      <c r="AA13" s="21">
        <v>0</v>
      </c>
      <c r="AB13" s="24"/>
      <c r="AD13" s="24"/>
      <c r="AE13" s="24">
        <f t="shared" si="2"/>
        <v>12440181</v>
      </c>
      <c r="AF13" s="21">
        <f t="shared" si="3"/>
        <v>0</v>
      </c>
      <c r="AG13" s="24"/>
      <c r="AH13" s="24"/>
    </row>
    <row r="14" spans="1:34" s="21" customFormat="1" x14ac:dyDescent="0.2">
      <c r="A14" s="22">
        <v>10107</v>
      </c>
      <c r="B14" s="11">
        <v>14105</v>
      </c>
      <c r="C14" s="1" t="s">
        <v>253</v>
      </c>
      <c r="D14" s="23">
        <f>VLOOKUP($B14,Total!$A$4:$V$348,Total!C$1,0)</f>
        <v>54</v>
      </c>
      <c r="E14" s="23">
        <f>VLOOKUP($B14,Total!$A$4:$V$348,Total!D$1,0)</f>
        <v>4023864</v>
      </c>
      <c r="F14" s="23">
        <f>VLOOKUP($B14,Total!$A$4:$V$348,Total!E$1,0)</f>
        <v>81</v>
      </c>
      <c r="G14" s="23">
        <f>VLOOKUP($B14,Total!$A$4:$V$348,Total!F$1,0)</f>
        <v>4189887</v>
      </c>
      <c r="H14" s="23">
        <f>VLOOKUP($B14,Total!$A$4:$V$348,Total!G$1,0)</f>
        <v>67</v>
      </c>
      <c r="I14" s="23">
        <f>VLOOKUP($B14,Total!$A$4:$V$348,Total!H$1,0)</f>
        <v>4992572</v>
      </c>
      <c r="J14" s="23">
        <f>VLOOKUP($B14,Total!$A$4:$V$348,Total!I$1,0)</f>
        <v>26</v>
      </c>
      <c r="K14" s="23">
        <f>VLOOKUP($B14,Total!$A$4:$V$348,Total!J$1,0)</f>
        <v>1344902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12</v>
      </c>
      <c r="Q14" s="23">
        <f>VLOOKUP($B14,Total!$A$4:$V$348,Total!P$1,0)</f>
        <v>894192</v>
      </c>
      <c r="R14" s="23">
        <f>VLOOKUP($B14,Total!$A$4:$V$348,Total!Q$1,0)</f>
        <v>3</v>
      </c>
      <c r="S14" s="23">
        <f>VLOOKUP($B14,Total!$A$4:$V$348,Total!R$1,0)</f>
        <v>155181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243</v>
      </c>
      <c r="W14" s="23">
        <f>VLOOKUP($B14,Total!$A$4:$V$348,Total!V$1,0)</f>
        <v>15600598</v>
      </c>
      <c r="X14" s="24">
        <f t="shared" si="0"/>
        <v>15600598</v>
      </c>
      <c r="Y14" s="21">
        <f t="shared" si="1"/>
        <v>0</v>
      </c>
      <c r="Z14" s="21">
        <v>0</v>
      </c>
      <c r="AA14" s="21">
        <v>0</v>
      </c>
      <c r="AB14" s="24"/>
      <c r="AD14" s="24"/>
      <c r="AE14" s="24">
        <f t="shared" si="2"/>
        <v>15600598</v>
      </c>
      <c r="AF14" s="21">
        <f t="shared" si="3"/>
        <v>0</v>
      </c>
      <c r="AG14" s="24"/>
      <c r="AH14" s="24"/>
    </row>
    <row r="15" spans="1:34" s="21" customFormat="1" x14ac:dyDescent="0.2">
      <c r="A15" s="22">
        <v>10108</v>
      </c>
      <c r="B15" s="11">
        <v>14108</v>
      </c>
      <c r="C15" s="1" t="s">
        <v>254</v>
      </c>
      <c r="D15" s="23">
        <f>VLOOKUP($B15,Total!$A$4:$V$348,Total!C$1,0)</f>
        <v>251</v>
      </c>
      <c r="E15" s="23">
        <f>VLOOKUP($B15,Total!$A$4:$V$348,Total!D$1,0)</f>
        <v>18703516</v>
      </c>
      <c r="F15" s="23">
        <f>VLOOKUP($B15,Total!$A$4:$V$348,Total!E$1,0)</f>
        <v>397</v>
      </c>
      <c r="G15" s="23">
        <f>VLOOKUP($B15,Total!$A$4:$V$348,Total!F$1,0)</f>
        <v>20535619</v>
      </c>
      <c r="H15" s="23">
        <f>VLOOKUP($B15,Total!$A$4:$V$348,Total!G$1,0)</f>
        <v>222</v>
      </c>
      <c r="I15" s="23">
        <f>VLOOKUP($B15,Total!$A$4:$V$348,Total!H$1,0)</f>
        <v>16542552</v>
      </c>
      <c r="J15" s="23">
        <f>VLOOKUP($B15,Total!$A$4:$V$348,Total!I$1,0)</f>
        <v>160</v>
      </c>
      <c r="K15" s="23">
        <f>VLOOKUP($B15,Total!$A$4:$V$348,Total!J$1,0)</f>
        <v>8276320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68</v>
      </c>
      <c r="Q15" s="23">
        <f>VLOOKUP($B15,Total!$A$4:$V$348,Total!P$1,0)</f>
        <v>5067088</v>
      </c>
      <c r="R15" s="23">
        <f>VLOOKUP($B15,Total!$A$4:$V$348,Total!Q$1,0)</f>
        <v>25</v>
      </c>
      <c r="S15" s="23">
        <f>VLOOKUP($B15,Total!$A$4:$V$348,Total!R$1,0)</f>
        <v>1293175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1123</v>
      </c>
      <c r="W15" s="23">
        <f>VLOOKUP($B15,Total!$A$4:$V$348,Total!V$1,0)</f>
        <v>70418270</v>
      </c>
      <c r="X15" s="24">
        <f t="shared" si="0"/>
        <v>70418270</v>
      </c>
      <c r="Y15" s="21">
        <f t="shared" si="1"/>
        <v>0</v>
      </c>
      <c r="Z15" s="21">
        <v>0</v>
      </c>
      <c r="AA15" s="21">
        <v>0</v>
      </c>
      <c r="AB15" s="24"/>
      <c r="AD15" s="24"/>
      <c r="AE15" s="24">
        <f t="shared" si="2"/>
        <v>70418270</v>
      </c>
      <c r="AF15" s="21">
        <f t="shared" si="3"/>
        <v>0</v>
      </c>
      <c r="AG15" s="24"/>
      <c r="AH15" s="24"/>
    </row>
    <row r="16" spans="1:34" s="21" customFormat="1" x14ac:dyDescent="0.2">
      <c r="A16" s="22">
        <v>10109</v>
      </c>
      <c r="B16" s="11">
        <v>14201</v>
      </c>
      <c r="C16" s="1" t="s">
        <v>255</v>
      </c>
      <c r="D16" s="23">
        <f>VLOOKUP($B16,Total!$A$4:$V$348,Total!C$1,0)</f>
        <v>390</v>
      </c>
      <c r="E16" s="23">
        <f>VLOOKUP($B16,Total!$A$4:$V$348,Total!D$1,0)</f>
        <v>29061240</v>
      </c>
      <c r="F16" s="23">
        <f>VLOOKUP($B16,Total!$A$4:$V$348,Total!E$1,0)</f>
        <v>360</v>
      </c>
      <c r="G16" s="23">
        <f>VLOOKUP($B16,Total!$A$4:$V$348,Total!F$1,0)</f>
        <v>18621720</v>
      </c>
      <c r="H16" s="23">
        <f>VLOOKUP($B16,Total!$A$4:$V$348,Total!G$1,0)</f>
        <v>0</v>
      </c>
      <c r="I16" s="23">
        <f>VLOOKUP($B16,Total!$A$4:$V$348,Total!H$1,0)</f>
        <v>0</v>
      </c>
      <c r="J16" s="23">
        <f>VLOOKUP($B16,Total!$A$4:$V$348,Total!I$1,0)</f>
        <v>0</v>
      </c>
      <c r="K16" s="23">
        <f>VLOOKUP($B16,Total!$A$4:$V$348,Total!J$1,0)</f>
        <v>0</v>
      </c>
      <c r="L16" s="23">
        <f>VLOOKUP($B16,Total!$A$4:$V$348,Total!K$1,0)</f>
        <v>0</v>
      </c>
      <c r="M16" s="23">
        <f>VLOOKUP($B16,Total!$A$4:$V$348,Total!L$1,0)</f>
        <v>0</v>
      </c>
      <c r="N16" s="23">
        <f>VLOOKUP($B16,Total!$A$4:$V$348,Total!M$1,0)</f>
        <v>0</v>
      </c>
      <c r="O16" s="23">
        <f>VLOOKUP($B16,Total!$A$4:$V$348,Total!N$1,0)</f>
        <v>0</v>
      </c>
      <c r="P16" s="23">
        <f>VLOOKUP($B16,Total!$A$4:$V$348,Total!O$1,0)</f>
        <v>46</v>
      </c>
      <c r="Q16" s="23">
        <f>VLOOKUP($B16,Total!$A$4:$V$348,Total!P$1,0)</f>
        <v>3427736</v>
      </c>
      <c r="R16" s="23">
        <f>VLOOKUP($B16,Total!$A$4:$V$348,Total!Q$1,0)</f>
        <v>24</v>
      </c>
      <c r="S16" s="23">
        <f>VLOOKUP($B16,Total!$A$4:$V$348,Total!R$1,0)</f>
        <v>1241448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820</v>
      </c>
      <c r="W16" s="23">
        <f>VLOOKUP($B16,Total!$A$4:$V$348,Total!V$1,0)</f>
        <v>52352144</v>
      </c>
      <c r="X16" s="24">
        <f t="shared" si="0"/>
        <v>52352144</v>
      </c>
      <c r="Y16" s="21">
        <f t="shared" si="1"/>
        <v>0</v>
      </c>
      <c r="Z16" s="21">
        <v>0</v>
      </c>
      <c r="AA16" s="21">
        <v>0</v>
      </c>
      <c r="AB16" s="24"/>
      <c r="AD16" s="24"/>
      <c r="AE16" s="24">
        <f t="shared" si="2"/>
        <v>52352144</v>
      </c>
      <c r="AF16" s="21">
        <f t="shared" si="3"/>
        <v>0</v>
      </c>
      <c r="AG16" s="24"/>
      <c r="AH16" s="24"/>
    </row>
    <row r="17" spans="1:34" s="21" customFormat="1" x14ac:dyDescent="0.2">
      <c r="A17" s="22">
        <v>10110</v>
      </c>
      <c r="B17" s="11">
        <v>14107</v>
      </c>
      <c r="C17" s="1" t="s">
        <v>256</v>
      </c>
      <c r="D17" s="23">
        <f>VLOOKUP($B17,Total!$A$4:$V$348,Total!C$1,0)</f>
        <v>217</v>
      </c>
      <c r="E17" s="23">
        <f>VLOOKUP($B17,Total!$A$4:$V$348,Total!D$1,0)</f>
        <v>16169972</v>
      </c>
      <c r="F17" s="23">
        <f>VLOOKUP($B17,Total!$A$4:$V$348,Total!E$1,0)</f>
        <v>223</v>
      </c>
      <c r="G17" s="23">
        <f>VLOOKUP($B17,Total!$A$4:$V$348,Total!F$1,0)</f>
        <v>11535121</v>
      </c>
      <c r="H17" s="23">
        <f>VLOOKUP($B17,Total!$A$4:$V$348,Total!G$1,0)</f>
        <v>127</v>
      </c>
      <c r="I17" s="23">
        <f>VLOOKUP($B17,Total!$A$4:$V$348,Total!H$1,0)</f>
        <v>9463532</v>
      </c>
      <c r="J17" s="23">
        <f>VLOOKUP($B17,Total!$A$4:$V$348,Total!I$1,0)</f>
        <v>58</v>
      </c>
      <c r="K17" s="23">
        <f>VLOOKUP($B17,Total!$A$4:$V$348,Total!J$1,0)</f>
        <v>3000166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0</v>
      </c>
      <c r="Q17" s="23">
        <f>VLOOKUP($B17,Total!$A$4:$V$348,Total!P$1,0)</f>
        <v>0</v>
      </c>
      <c r="R17" s="23">
        <f>VLOOKUP($B17,Total!$A$4:$V$348,Total!Q$1,0)</f>
        <v>0</v>
      </c>
      <c r="S17" s="23">
        <f>VLOOKUP($B17,Total!$A$4:$V$348,Total!R$1,0)</f>
        <v>0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625</v>
      </c>
      <c r="W17" s="23">
        <f>VLOOKUP($B17,Total!$A$4:$V$348,Total!V$1,0)</f>
        <v>40168791</v>
      </c>
      <c r="X17" s="24">
        <f t="shared" si="0"/>
        <v>40168791</v>
      </c>
      <c r="Y17" s="21">
        <f t="shared" si="1"/>
        <v>0</v>
      </c>
      <c r="Z17" s="21">
        <v>0</v>
      </c>
      <c r="AA17" s="21">
        <v>0</v>
      </c>
      <c r="AB17" s="24"/>
      <c r="AD17" s="24"/>
      <c r="AE17" s="24">
        <f t="shared" si="2"/>
        <v>40168791</v>
      </c>
      <c r="AF17" s="21">
        <f t="shared" si="3"/>
        <v>0</v>
      </c>
      <c r="AG17" s="24"/>
      <c r="AH17" s="24"/>
    </row>
    <row r="18" spans="1:34" s="21" customFormat="1" x14ac:dyDescent="0.2">
      <c r="A18" s="22">
        <v>10111</v>
      </c>
      <c r="B18" s="11">
        <v>14204</v>
      </c>
      <c r="C18" s="1" t="s">
        <v>257</v>
      </c>
      <c r="D18" s="23">
        <f>VLOOKUP($B18,Total!$A$4:$V$348,Total!C$1,0)</f>
        <v>287</v>
      </c>
      <c r="E18" s="23">
        <f>VLOOKUP($B18,Total!$A$4:$V$348,Total!D$1,0)</f>
        <v>21386092</v>
      </c>
      <c r="F18" s="23">
        <f>VLOOKUP($B18,Total!$A$4:$V$348,Total!E$1,0)</f>
        <v>330</v>
      </c>
      <c r="G18" s="23">
        <f>VLOOKUP($B18,Total!$A$4:$V$348,Total!F$1,0)</f>
        <v>17069910</v>
      </c>
      <c r="H18" s="23">
        <f>VLOOKUP($B18,Total!$A$4:$V$348,Total!G$1,0)</f>
        <v>77</v>
      </c>
      <c r="I18" s="23">
        <f>VLOOKUP($B18,Total!$A$4:$V$348,Total!H$1,0)</f>
        <v>5737732</v>
      </c>
      <c r="J18" s="23">
        <f>VLOOKUP($B18,Total!$A$4:$V$348,Total!I$1,0)</f>
        <v>93</v>
      </c>
      <c r="K18" s="23">
        <f>VLOOKUP($B18,Total!$A$4:$V$348,Total!J$1,0)</f>
        <v>4810611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32</v>
      </c>
      <c r="Q18" s="23">
        <f>VLOOKUP($B18,Total!$A$4:$V$348,Total!P$1,0)</f>
        <v>2384512</v>
      </c>
      <c r="R18" s="23">
        <f>VLOOKUP($B18,Total!$A$4:$V$348,Total!Q$1,0)</f>
        <v>13</v>
      </c>
      <c r="S18" s="23">
        <f>VLOOKUP($B18,Total!$A$4:$V$348,Total!R$1,0)</f>
        <v>672451</v>
      </c>
      <c r="T18" s="23">
        <f>VLOOKUP($B18,Total!$A$4:$V$348,Total!S$1,0)</f>
        <v>2</v>
      </c>
      <c r="U18" s="23">
        <f>VLOOKUP($B18,Total!$A$4:$V$348,Total!T$1,0)</f>
        <v>63290</v>
      </c>
      <c r="V18" s="23">
        <f>VLOOKUP($B18,Total!$A$4:$V$348,Total!U$1,0)</f>
        <v>834</v>
      </c>
      <c r="W18" s="23">
        <f>VLOOKUP($B18,Total!$A$4:$V$348,Total!V$1,0)</f>
        <v>52124598</v>
      </c>
      <c r="X18" s="24">
        <f t="shared" si="0"/>
        <v>52124598</v>
      </c>
      <c r="Y18" s="21">
        <f t="shared" si="1"/>
        <v>0</v>
      </c>
      <c r="Z18" s="21">
        <v>0</v>
      </c>
      <c r="AA18" s="21">
        <v>0</v>
      </c>
      <c r="AB18" s="24"/>
      <c r="AD18" s="24"/>
      <c r="AE18" s="24">
        <f t="shared" si="2"/>
        <v>52124598</v>
      </c>
      <c r="AF18" s="21">
        <f t="shared" si="3"/>
        <v>0</v>
      </c>
      <c r="AG18" s="24"/>
      <c r="AH18" s="24"/>
    </row>
    <row r="19" spans="1:34" s="21" customFormat="1" x14ac:dyDescent="0.2">
      <c r="A19" s="22">
        <v>10112</v>
      </c>
      <c r="B19" s="11">
        <v>14203</v>
      </c>
      <c r="C19" s="1" t="s">
        <v>258</v>
      </c>
      <c r="D19" s="23">
        <f>VLOOKUP($B19,Total!$A$4:$V$348,Total!C$1,0)</f>
        <v>163</v>
      </c>
      <c r="E19" s="23">
        <f>VLOOKUP($B19,Total!$A$4:$V$348,Total!D$1,0)</f>
        <v>12146108</v>
      </c>
      <c r="F19" s="23">
        <f>VLOOKUP($B19,Total!$A$4:$V$348,Total!E$1,0)</f>
        <v>129</v>
      </c>
      <c r="G19" s="23">
        <f>VLOOKUP($B19,Total!$A$4:$V$348,Total!F$1,0)</f>
        <v>6672783</v>
      </c>
      <c r="H19" s="23">
        <f>VLOOKUP($B19,Total!$A$4:$V$348,Total!G$1,0)</f>
        <v>114</v>
      </c>
      <c r="I19" s="23">
        <f>VLOOKUP($B19,Total!$A$4:$V$348,Total!H$1,0)</f>
        <v>8494824</v>
      </c>
      <c r="J19" s="23">
        <f>VLOOKUP($B19,Total!$A$4:$V$348,Total!I$1,0)</f>
        <v>41</v>
      </c>
      <c r="K19" s="23">
        <f>VLOOKUP($B19,Total!$A$4:$V$348,Total!J$1,0)</f>
        <v>2120807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11</v>
      </c>
      <c r="Q19" s="23">
        <f>VLOOKUP($B19,Total!$A$4:$V$348,Total!P$1,0)</f>
        <v>819676</v>
      </c>
      <c r="R19" s="23">
        <f>VLOOKUP($B19,Total!$A$4:$V$348,Total!Q$1,0)</f>
        <v>2</v>
      </c>
      <c r="S19" s="23">
        <f>VLOOKUP($B19,Total!$A$4:$V$348,Total!R$1,0)</f>
        <v>103454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460</v>
      </c>
      <c r="W19" s="23">
        <f>VLOOKUP($B19,Total!$A$4:$V$348,Total!V$1,0)</f>
        <v>30357652</v>
      </c>
      <c r="X19" s="24">
        <f t="shared" si="0"/>
        <v>30357652</v>
      </c>
      <c r="Y19" s="21">
        <f t="shared" si="1"/>
        <v>0</v>
      </c>
      <c r="Z19" s="21">
        <v>0</v>
      </c>
      <c r="AA19" s="21">
        <v>0</v>
      </c>
      <c r="AB19" s="24"/>
      <c r="AD19" s="24"/>
      <c r="AE19" s="24">
        <f t="shared" si="2"/>
        <v>30357652</v>
      </c>
      <c r="AF19" s="21">
        <f t="shared" si="3"/>
        <v>0</v>
      </c>
      <c r="AG19" s="24"/>
      <c r="AH19" s="24"/>
    </row>
    <row r="20" spans="1:34" ht="13.5" customHeight="1" x14ac:dyDescent="0.2">
      <c r="A20" s="212" t="s">
        <v>366</v>
      </c>
      <c r="B20" s="212"/>
      <c r="C20" s="212"/>
      <c r="D20" s="28">
        <f t="shared" ref="D20:W20" si="4">SUM(D8:D19)</f>
        <v>3124</v>
      </c>
      <c r="E20" s="28">
        <f t="shared" si="4"/>
        <v>232787984</v>
      </c>
      <c r="F20" s="28">
        <f t="shared" si="4"/>
        <v>3362</v>
      </c>
      <c r="G20" s="28">
        <f t="shared" si="4"/>
        <v>173906174</v>
      </c>
      <c r="H20" s="28">
        <f t="shared" si="4"/>
        <v>1233</v>
      </c>
      <c r="I20" s="28">
        <f t="shared" si="4"/>
        <v>91878228</v>
      </c>
      <c r="J20" s="28">
        <f t="shared" si="4"/>
        <v>932</v>
      </c>
      <c r="K20" s="28">
        <f t="shared" si="4"/>
        <v>48209564</v>
      </c>
      <c r="L20" s="28">
        <f t="shared" si="4"/>
        <v>31</v>
      </c>
      <c r="M20" s="28">
        <f t="shared" si="4"/>
        <v>2309996</v>
      </c>
      <c r="N20" s="28">
        <f t="shared" si="4"/>
        <v>2</v>
      </c>
      <c r="O20" s="28">
        <f t="shared" si="4"/>
        <v>103454</v>
      </c>
      <c r="P20" s="28">
        <f t="shared" si="4"/>
        <v>389</v>
      </c>
      <c r="Q20" s="28">
        <f t="shared" si="4"/>
        <v>28986724</v>
      </c>
      <c r="R20" s="28">
        <f t="shared" si="4"/>
        <v>150</v>
      </c>
      <c r="S20" s="28">
        <f t="shared" si="4"/>
        <v>7759050</v>
      </c>
      <c r="T20" s="28">
        <f t="shared" si="4"/>
        <v>4</v>
      </c>
      <c r="U20" s="28">
        <f t="shared" si="4"/>
        <v>172158</v>
      </c>
      <c r="V20" s="28">
        <f t="shared" si="4"/>
        <v>9227</v>
      </c>
      <c r="W20" s="28">
        <f t="shared" si="4"/>
        <v>586113332</v>
      </c>
    </row>
    <row r="24" spans="1:34" x14ac:dyDescent="0.2">
      <c r="E24" s="31" t="s">
        <v>367</v>
      </c>
      <c r="F24" s="32">
        <v>72486</v>
      </c>
    </row>
    <row r="25" spans="1:34" x14ac:dyDescent="0.2">
      <c r="E25" s="31" t="s">
        <v>368</v>
      </c>
      <c r="F25" s="32">
        <v>50318</v>
      </c>
    </row>
  </sheetData>
  <mergeCells count="13">
    <mergeCell ref="A20:C20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5" zoomScaleNormal="85" workbookViewId="0">
      <selection activeCell="AN30" sqref="AN30"/>
    </sheetView>
  </sheetViews>
  <sheetFormatPr baseColWidth="10" defaultColWidth="9.140625" defaultRowHeight="12.75" x14ac:dyDescent="0.2"/>
  <cols>
    <col min="1" max="1" width="10.7109375" customWidth="1"/>
    <col min="2" max="2" width="14.85546875" customWidth="1"/>
    <col min="3" max="3" width="10.7109375" customWidth="1"/>
    <col min="4" max="4" width="10.7109375" hidden="1" customWidth="1"/>
    <col min="5" max="5" width="12.42578125" hidden="1" customWidth="1"/>
    <col min="6" max="21" width="10.7109375" hidden="1" customWidth="1"/>
    <col min="22" max="22" width="17.42578125" hidden="1" customWidth="1"/>
    <col min="23" max="23" width="17.42578125" customWidth="1"/>
    <col min="24" max="31" width="10.7109375" hidden="1" customWidth="1"/>
    <col min="32" max="32" width="12.42578125" hidden="1" customWidth="1"/>
    <col min="33" max="34" width="10.7109375" hidden="1" customWidth="1"/>
    <col min="35" max="1025" width="10.7109375" customWidth="1"/>
  </cols>
  <sheetData>
    <row r="1" spans="1:33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3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33" x14ac:dyDescent="0.2">
      <c r="A3" s="14"/>
      <c r="B3" s="14"/>
      <c r="C3" s="14"/>
    </row>
    <row r="4" spans="1:33" ht="18" x14ac:dyDescent="0.25">
      <c r="A4" s="194" t="s">
        <v>383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33" x14ac:dyDescent="0.2">
      <c r="A5" s="14"/>
      <c r="B5" s="14"/>
      <c r="C5" s="14"/>
    </row>
    <row r="6" spans="1:33" s="16" customFormat="1" ht="15.75" customHeight="1" x14ac:dyDescent="0.2">
      <c r="A6" s="213" t="s">
        <v>362</v>
      </c>
      <c r="B6" s="203" t="s">
        <v>365</v>
      </c>
      <c r="C6" s="214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3" s="21" customFormat="1" ht="99" customHeight="1" x14ac:dyDescent="0.2">
      <c r="A7" s="213"/>
      <c r="B7" s="203"/>
      <c r="C7" s="214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67" t="s">
        <v>12</v>
      </c>
      <c r="U7" s="18" t="s">
        <v>13</v>
      </c>
      <c r="V7" s="33" t="s">
        <v>14</v>
      </c>
      <c r="W7" s="34" t="s">
        <v>15</v>
      </c>
    </row>
    <row r="8" spans="1:33" s="21" customFormat="1" x14ac:dyDescent="0.2">
      <c r="A8" s="68">
        <v>1101</v>
      </c>
      <c r="B8" s="11">
        <v>15101</v>
      </c>
      <c r="C8" s="1" t="s">
        <v>16</v>
      </c>
      <c r="D8" s="23">
        <f>VLOOKUP($B8,Total!$A$4:$V$348,Total!C$1,0)</f>
        <v>81</v>
      </c>
      <c r="E8" s="23">
        <f>VLOOKUP($B8,Total!$A$4:$V$348,Total!D$1,0)</f>
        <v>6035796</v>
      </c>
      <c r="F8" s="23">
        <f>VLOOKUP($B8,Total!$A$4:$V$348,Total!E$1,0)</f>
        <v>25</v>
      </c>
      <c r="G8" s="23">
        <f>VLOOKUP($B8,Total!$A$4:$V$348,Total!F$1,0)</f>
        <v>1293175</v>
      </c>
      <c r="H8" s="23">
        <f>VLOOKUP($B8,Total!$A$4:$V$348,Total!G$1,0)</f>
        <v>529</v>
      </c>
      <c r="I8" s="23">
        <f>VLOOKUP($B8,Total!$A$4:$V$348,Total!H$1,0)</f>
        <v>39418964</v>
      </c>
      <c r="J8" s="23">
        <f>VLOOKUP($B8,Total!$A$4:$V$348,Total!I$1,0)</f>
        <v>456</v>
      </c>
      <c r="K8" s="23">
        <f>VLOOKUP($B8,Total!$A$4:$V$348,Total!J$1,0)</f>
        <v>23587512</v>
      </c>
      <c r="L8" s="23">
        <f>VLOOKUP($B8,Total!$A$4:$V$348,Total!K$1,0)</f>
        <v>25</v>
      </c>
      <c r="M8" s="23">
        <f>VLOOKUP($B8,Total!$A$4:$V$348,Total!L$1,0)</f>
        <v>1862900</v>
      </c>
      <c r="N8" s="23">
        <f>VLOOKUP($B8,Total!$A$4:$V$348,Total!M$1,0)</f>
        <v>3</v>
      </c>
      <c r="O8" s="23">
        <f>VLOOKUP($B8,Total!$A$4:$V$348,Total!N$1,0)</f>
        <v>155181</v>
      </c>
      <c r="P8" s="23">
        <f>VLOOKUP($B8,Total!$A$4:$V$348,Total!O$1,0)</f>
        <v>0</v>
      </c>
      <c r="Q8" s="23">
        <f>VLOOKUP($B8,Total!$A$4:$V$348,Total!P$1,0)</f>
        <v>0</v>
      </c>
      <c r="R8" s="23">
        <f>VLOOKUP($B8,Total!$A$4:$V$348,Total!Q$1,0)</f>
        <v>0</v>
      </c>
      <c r="S8" s="23">
        <f>VLOOKUP($B8,Total!$A$4:$V$348,Total!R$1,0)</f>
        <v>0</v>
      </c>
      <c r="T8" s="23">
        <f>VLOOKUP($B8,Total!$A$4:$V$348,Total!S$1,0)</f>
        <v>1</v>
      </c>
      <c r="U8" s="23">
        <f>VLOOKUP($B8,Total!$A$4:$V$348,Total!T$1,0)</f>
        <v>51727</v>
      </c>
      <c r="V8" s="23">
        <f>VLOOKUP($B8,Total!$A$4:$V$348,Total!U$1,0)</f>
        <v>1120</v>
      </c>
      <c r="W8" s="23">
        <f>VLOOKUP($B8,Total!$A$4:$V$348,Total!V$1,0)</f>
        <v>72405255</v>
      </c>
      <c r="X8" s="24">
        <f>E8+G8+I8+K8+M8+O8+Q8+S8+U8</f>
        <v>72405255</v>
      </c>
      <c r="Y8" s="21">
        <f>IF(W8=X8,0,1)</f>
        <v>0</v>
      </c>
      <c r="Z8" s="21">
        <v>0</v>
      </c>
      <c r="AA8" s="21">
        <v>0</v>
      </c>
      <c r="AB8" s="24">
        <v>1</v>
      </c>
      <c r="AC8" s="21">
        <v>50318</v>
      </c>
      <c r="AD8" s="24"/>
      <c r="AE8" s="24">
        <f t="shared" ref="AE8:AF11" si="0">X8+Z8+AB8</f>
        <v>72405256</v>
      </c>
      <c r="AF8" s="24">
        <f t="shared" si="0"/>
        <v>50318</v>
      </c>
      <c r="AG8" s="24"/>
    </row>
    <row r="9" spans="1:33" s="21" customFormat="1" x14ac:dyDescent="0.2">
      <c r="A9" s="68">
        <v>1106</v>
      </c>
      <c r="B9" s="11">
        <v>15102</v>
      </c>
      <c r="C9" s="1" t="s">
        <v>17</v>
      </c>
      <c r="D9" s="23">
        <f>VLOOKUP($B9,Total!$A$4:$V$348,Total!C$1,0)</f>
        <v>0</v>
      </c>
      <c r="E9" s="23">
        <f>VLOOKUP($B9,Total!$A$4:$V$348,Total!D$1,0)</f>
        <v>0</v>
      </c>
      <c r="F9" s="23">
        <f>VLOOKUP($B9,Total!$A$4:$V$348,Total!E$1,0)</f>
        <v>0</v>
      </c>
      <c r="G9" s="23">
        <f>VLOOKUP($B9,Total!$A$4:$V$348,Total!F$1,0)</f>
        <v>0</v>
      </c>
      <c r="H9" s="23">
        <f>VLOOKUP($B9,Total!$A$4:$V$348,Total!G$1,0)</f>
        <v>4</v>
      </c>
      <c r="I9" s="23">
        <f>VLOOKUP($B9,Total!$A$4:$V$348,Total!H$1,0)</f>
        <v>298064</v>
      </c>
      <c r="J9" s="23">
        <f>VLOOKUP($B9,Total!$A$4:$V$348,Total!I$1,0)</f>
        <v>2</v>
      </c>
      <c r="K9" s="23">
        <f>VLOOKUP($B9,Total!$A$4:$V$348,Total!J$1,0)</f>
        <v>103454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0</v>
      </c>
      <c r="Q9" s="23">
        <f>VLOOKUP($B9,Total!$A$4:$V$348,Total!P$1,0)</f>
        <v>0</v>
      </c>
      <c r="R9" s="23">
        <f>VLOOKUP($B9,Total!$A$4:$V$348,Total!Q$1,0)</f>
        <v>0</v>
      </c>
      <c r="S9" s="23">
        <f>VLOOKUP($B9,Total!$A$4:$V$348,Total!R$1,0)</f>
        <v>0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6</v>
      </c>
      <c r="W9" s="23">
        <f>VLOOKUP($B9,Total!$A$4:$V$348,Total!V$1,0)</f>
        <v>401518</v>
      </c>
      <c r="X9" s="24">
        <f>E9+G9+I9+K9+M9+O9+Q9+S9+U9</f>
        <v>401518</v>
      </c>
      <c r="Y9" s="21">
        <f>IF(W9=X9,0,1)</f>
        <v>0</v>
      </c>
      <c r="Z9" s="21">
        <v>0</v>
      </c>
      <c r="AA9" s="21">
        <v>0</v>
      </c>
      <c r="AB9" s="24"/>
      <c r="AD9" s="24"/>
      <c r="AE9" s="24">
        <f t="shared" si="0"/>
        <v>401518</v>
      </c>
      <c r="AF9" s="24">
        <f t="shared" si="0"/>
        <v>0</v>
      </c>
      <c r="AG9" s="24"/>
    </row>
    <row r="10" spans="1:33" s="21" customFormat="1" x14ac:dyDescent="0.2">
      <c r="A10" s="68">
        <v>1301</v>
      </c>
      <c r="B10" s="11">
        <v>15201</v>
      </c>
      <c r="C10" s="1" t="s">
        <v>25</v>
      </c>
      <c r="D10" s="23">
        <f>VLOOKUP($B10,Total!$A$4:$V$348,Total!C$1,0)</f>
        <v>0</v>
      </c>
      <c r="E10" s="23">
        <f>VLOOKUP($B10,Total!$A$4:$V$348,Total!D$1,0)</f>
        <v>0</v>
      </c>
      <c r="F10" s="23">
        <f>VLOOKUP($B10,Total!$A$4:$V$348,Total!E$1,0)</f>
        <v>0</v>
      </c>
      <c r="G10" s="23">
        <f>VLOOKUP($B10,Total!$A$4:$V$348,Total!F$1,0)</f>
        <v>0</v>
      </c>
      <c r="H10" s="23">
        <f>VLOOKUP($B10,Total!$A$4:$V$348,Total!G$1,0)</f>
        <v>8</v>
      </c>
      <c r="I10" s="23">
        <f>VLOOKUP($B10,Total!$A$4:$V$348,Total!H$1,0)</f>
        <v>596128</v>
      </c>
      <c r="J10" s="23">
        <f>VLOOKUP($B10,Total!$A$4:$V$348,Total!I$1,0)</f>
        <v>16</v>
      </c>
      <c r="K10" s="23">
        <f>VLOOKUP($B10,Total!$A$4:$V$348,Total!J$1,0)</f>
        <v>827632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0</v>
      </c>
      <c r="Q10" s="23">
        <f>VLOOKUP($B10,Total!$A$4:$V$348,Total!P$1,0)</f>
        <v>0</v>
      </c>
      <c r="R10" s="23">
        <f>VLOOKUP($B10,Total!$A$4:$V$348,Total!Q$1,0)</f>
        <v>0</v>
      </c>
      <c r="S10" s="23">
        <f>VLOOKUP($B10,Total!$A$4:$V$348,Total!R$1,0)</f>
        <v>0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24</v>
      </c>
      <c r="W10" s="23">
        <f>VLOOKUP($B10,Total!$A$4:$V$348,Total!V$1,0)</f>
        <v>1423760</v>
      </c>
      <c r="X10" s="24">
        <f>E10+G10+I10+K10+M10+O10+Q10+S10+U10</f>
        <v>1423760</v>
      </c>
      <c r="Y10" s="21">
        <f>IF(W10=X10,0,1)</f>
        <v>0</v>
      </c>
      <c r="Z10" s="21">
        <v>0</v>
      </c>
      <c r="AA10" s="21">
        <v>0</v>
      </c>
      <c r="AB10" s="24"/>
      <c r="AD10" s="24"/>
      <c r="AE10" s="24">
        <f t="shared" si="0"/>
        <v>1423760</v>
      </c>
      <c r="AF10" s="24">
        <f t="shared" si="0"/>
        <v>0</v>
      </c>
      <c r="AG10" s="24"/>
    </row>
    <row r="11" spans="1:33" s="21" customFormat="1" x14ac:dyDescent="0.2">
      <c r="A11" s="68">
        <v>1302</v>
      </c>
      <c r="B11" s="11">
        <v>15202</v>
      </c>
      <c r="C11" s="1" t="s">
        <v>26</v>
      </c>
      <c r="D11" s="23">
        <f>VLOOKUP($B11,Total!$A$4:$V$348,Total!C$1,0)</f>
        <v>0</v>
      </c>
      <c r="E11" s="23">
        <f>VLOOKUP($B11,Total!$A$4:$V$348,Total!D$1,0)</f>
        <v>0</v>
      </c>
      <c r="F11" s="23">
        <f>VLOOKUP($B11,Total!$A$4:$V$348,Total!E$1,0)</f>
        <v>0</v>
      </c>
      <c r="G11" s="23">
        <f>VLOOKUP($B11,Total!$A$4:$V$348,Total!F$1,0)</f>
        <v>0</v>
      </c>
      <c r="H11" s="23">
        <f>VLOOKUP($B11,Total!$A$4:$V$348,Total!G$1,0)</f>
        <v>8</v>
      </c>
      <c r="I11" s="23">
        <f>VLOOKUP($B11,Total!$A$4:$V$348,Total!H$1,0)</f>
        <v>596128</v>
      </c>
      <c r="J11" s="23">
        <f>VLOOKUP($B11,Total!$A$4:$V$348,Total!I$1,0)</f>
        <v>0</v>
      </c>
      <c r="K11" s="23">
        <f>VLOOKUP($B11,Total!$A$4:$V$348,Total!J$1,0)</f>
        <v>0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0</v>
      </c>
      <c r="Q11" s="23">
        <f>VLOOKUP($B11,Total!$A$4:$V$348,Total!P$1,0)</f>
        <v>0</v>
      </c>
      <c r="R11" s="23">
        <f>VLOOKUP($B11,Total!$A$4:$V$348,Total!Q$1,0)</f>
        <v>0</v>
      </c>
      <c r="S11" s="23">
        <f>VLOOKUP($B11,Total!$A$4:$V$348,Total!R$1,0)</f>
        <v>0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8</v>
      </c>
      <c r="W11" s="23">
        <f>VLOOKUP($B11,Total!$A$4:$V$348,Total!V$1,0)</f>
        <v>596128</v>
      </c>
      <c r="X11" s="24">
        <f>E11+G11+I11+K11+M11+O11+Q11+S11+U11</f>
        <v>596128</v>
      </c>
      <c r="Y11" s="21">
        <f>IF(W11=X11,0,1)</f>
        <v>0</v>
      </c>
      <c r="Z11" s="21">
        <v>0</v>
      </c>
      <c r="AA11" s="21">
        <v>0</v>
      </c>
      <c r="AB11" s="24"/>
      <c r="AD11" s="24"/>
      <c r="AE11" s="24">
        <f t="shared" si="0"/>
        <v>596128</v>
      </c>
      <c r="AF11" s="24">
        <f t="shared" si="0"/>
        <v>0</v>
      </c>
      <c r="AG11" s="24"/>
    </row>
    <row r="12" spans="1:33" ht="13.5" customHeight="1" x14ac:dyDescent="0.2">
      <c r="A12" s="212" t="s">
        <v>366</v>
      </c>
      <c r="B12" s="212"/>
      <c r="C12" s="212"/>
      <c r="D12" s="26">
        <f t="shared" ref="D12:W12" si="1">SUM(D8:D11)</f>
        <v>81</v>
      </c>
      <c r="E12" s="26">
        <f t="shared" si="1"/>
        <v>6035796</v>
      </c>
      <c r="F12" s="26">
        <f t="shared" si="1"/>
        <v>25</v>
      </c>
      <c r="G12" s="28">
        <f t="shared" si="1"/>
        <v>1293175</v>
      </c>
      <c r="H12" s="25">
        <f t="shared" si="1"/>
        <v>549</v>
      </c>
      <c r="I12" s="26">
        <f t="shared" si="1"/>
        <v>40909284</v>
      </c>
      <c r="J12" s="26">
        <f t="shared" si="1"/>
        <v>474</v>
      </c>
      <c r="K12" s="69">
        <f t="shared" si="1"/>
        <v>24518598</v>
      </c>
      <c r="L12" s="26">
        <f t="shared" si="1"/>
        <v>25</v>
      </c>
      <c r="M12" s="26">
        <f t="shared" si="1"/>
        <v>1862900</v>
      </c>
      <c r="N12" s="26">
        <f t="shared" si="1"/>
        <v>3</v>
      </c>
      <c r="O12" s="28">
        <f t="shared" si="1"/>
        <v>155181</v>
      </c>
      <c r="P12" s="25">
        <f t="shared" si="1"/>
        <v>0</v>
      </c>
      <c r="Q12" s="26">
        <f t="shared" si="1"/>
        <v>0</v>
      </c>
      <c r="R12" s="26">
        <f t="shared" si="1"/>
        <v>0</v>
      </c>
      <c r="S12" s="69">
        <f t="shared" si="1"/>
        <v>0</v>
      </c>
      <c r="T12" s="28">
        <f t="shared" si="1"/>
        <v>1</v>
      </c>
      <c r="U12" s="28">
        <f t="shared" si="1"/>
        <v>51727</v>
      </c>
      <c r="V12" s="25">
        <f t="shared" si="1"/>
        <v>1158</v>
      </c>
      <c r="W12" s="28">
        <f t="shared" si="1"/>
        <v>74826661</v>
      </c>
    </row>
    <row r="16" spans="1:33" x14ac:dyDescent="0.2">
      <c r="D16" s="31" t="s">
        <v>367</v>
      </c>
      <c r="E16" s="32">
        <v>72486</v>
      </c>
    </row>
    <row r="17" spans="4:5" x14ac:dyDescent="0.2">
      <c r="D17" s="31" t="s">
        <v>368</v>
      </c>
      <c r="E17" s="32">
        <v>50318</v>
      </c>
    </row>
  </sheetData>
  <mergeCells count="13">
    <mergeCell ref="A12:C12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85" zoomScaleNormal="85" workbookViewId="0">
      <selection activeCell="C40" sqref="C40"/>
    </sheetView>
  </sheetViews>
  <sheetFormatPr baseColWidth="10" defaultColWidth="9.140625" defaultRowHeight="12.75" x14ac:dyDescent="0.2"/>
  <cols>
    <col min="1" max="1" width="10.7109375" customWidth="1"/>
    <col min="2" max="2" width="15" customWidth="1"/>
    <col min="3" max="3" width="10.7109375" customWidth="1"/>
    <col min="4" max="4" width="10.7109375" hidden="1" customWidth="1"/>
    <col min="5" max="5" width="12.42578125" hidden="1" customWidth="1"/>
    <col min="6" max="6" width="10.7109375" hidden="1" customWidth="1"/>
    <col min="7" max="7" width="12.42578125" hidden="1" customWidth="1"/>
    <col min="8" max="8" width="10.7109375" hidden="1" customWidth="1"/>
    <col min="9" max="9" width="12.42578125" hidden="1" customWidth="1"/>
    <col min="10" max="10" width="10.7109375" hidden="1" customWidth="1"/>
    <col min="11" max="11" width="12.42578125" hidden="1" customWidth="1"/>
    <col min="12" max="14" width="10.7109375" hidden="1" customWidth="1"/>
    <col min="15" max="15" width="12.42578125" hidden="1" customWidth="1"/>
    <col min="16" max="16" width="10.7109375" hidden="1" customWidth="1"/>
    <col min="17" max="17" width="12.42578125" hidden="1" customWidth="1"/>
    <col min="18" max="21" width="10.7109375" hidden="1" customWidth="1"/>
    <col min="22" max="22" width="17.42578125" hidden="1" customWidth="1"/>
    <col min="23" max="23" width="17.42578125" customWidth="1"/>
    <col min="24" max="24" width="14.7109375" hidden="1" customWidth="1"/>
    <col min="25" max="28" width="10.7109375" hidden="1" customWidth="1"/>
    <col min="29" max="29" width="14.7109375" hidden="1" customWidth="1"/>
    <col min="30" max="34" width="10.7109375" hidden="1" customWidth="1"/>
    <col min="35" max="1025" width="10.7109375" customWidth="1"/>
  </cols>
  <sheetData>
    <row r="1" spans="1:34" ht="18" x14ac:dyDescent="0.25">
      <c r="A1" s="194" t="str">
        <f>NACIONAL!A1</f>
        <v>AGUINALDO DE FIESTAS PATRIAS 2019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34" ht="18" x14ac:dyDescent="0.25">
      <c r="A2" s="194" t="str">
        <f>NACIONAL!A2</f>
        <v>Ley Nº 21.126 Artículo 8º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34" x14ac:dyDescent="0.2">
      <c r="A3" s="14"/>
      <c r="B3" s="14"/>
      <c r="C3" s="14"/>
    </row>
    <row r="4" spans="1:34" ht="18" x14ac:dyDescent="0.25">
      <c r="A4" s="194" t="s">
        <v>384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34" x14ac:dyDescent="0.2">
      <c r="A5" s="14"/>
      <c r="B5" s="14"/>
      <c r="C5" s="14"/>
    </row>
    <row r="6" spans="1:34" ht="15.75" customHeight="1" x14ac:dyDescent="0.2">
      <c r="A6" s="198" t="s">
        <v>362</v>
      </c>
      <c r="B6" s="203" t="s">
        <v>365</v>
      </c>
      <c r="C6" s="197" t="s">
        <v>363</v>
      </c>
      <c r="D6" s="199" t="s">
        <v>0</v>
      </c>
      <c r="E6" s="199"/>
      <c r="F6" s="199"/>
      <c r="G6" s="199"/>
      <c r="H6" s="199" t="s">
        <v>1</v>
      </c>
      <c r="I6" s="199"/>
      <c r="J6" s="199"/>
      <c r="K6" s="199"/>
      <c r="L6" s="199" t="s">
        <v>2</v>
      </c>
      <c r="M6" s="199"/>
      <c r="N6" s="199"/>
      <c r="O6" s="199"/>
      <c r="P6" s="199" t="s">
        <v>364</v>
      </c>
      <c r="Q6" s="199"/>
      <c r="R6" s="199"/>
      <c r="S6" s="199"/>
      <c r="T6" s="196" t="s">
        <v>4</v>
      </c>
      <c r="U6" s="196"/>
      <c r="V6" s="200" t="s">
        <v>5</v>
      </c>
      <c r="W6" s="200"/>
    </row>
    <row r="7" spans="1:34" s="21" customFormat="1" ht="130.5" customHeight="1" x14ac:dyDescent="0.2">
      <c r="A7" s="198"/>
      <c r="B7" s="203"/>
      <c r="C7" s="197"/>
      <c r="D7" s="5" t="s">
        <v>8</v>
      </c>
      <c r="E7" s="6" t="s">
        <v>9</v>
      </c>
      <c r="F7" s="6" t="s">
        <v>10</v>
      </c>
      <c r="G7" s="7" t="s">
        <v>11</v>
      </c>
      <c r="H7" s="5" t="s">
        <v>8</v>
      </c>
      <c r="I7" s="6" t="s">
        <v>9</v>
      </c>
      <c r="J7" s="6" t="s">
        <v>10</v>
      </c>
      <c r="K7" s="7" t="s">
        <v>11</v>
      </c>
      <c r="L7" s="5" t="s">
        <v>8</v>
      </c>
      <c r="M7" s="6" t="s">
        <v>9</v>
      </c>
      <c r="N7" s="6" t="s">
        <v>10</v>
      </c>
      <c r="O7" s="7" t="s">
        <v>11</v>
      </c>
      <c r="P7" s="5" t="s">
        <v>8</v>
      </c>
      <c r="Q7" s="6" t="s">
        <v>9</v>
      </c>
      <c r="R7" s="6" t="s">
        <v>10</v>
      </c>
      <c r="S7" s="7" t="s">
        <v>11</v>
      </c>
      <c r="T7" s="45" t="s">
        <v>12</v>
      </c>
      <c r="U7" s="20" t="s">
        <v>13</v>
      </c>
      <c r="V7" s="19" t="s">
        <v>14</v>
      </c>
      <c r="W7" s="20" t="s">
        <v>15</v>
      </c>
    </row>
    <row r="8" spans="1:34" s="21" customFormat="1" x14ac:dyDescent="0.2">
      <c r="A8" s="35">
        <v>8101</v>
      </c>
      <c r="B8" s="11">
        <v>16101</v>
      </c>
      <c r="C8" s="1" t="s">
        <v>161</v>
      </c>
      <c r="D8" s="23">
        <f>VLOOKUP($B8,Total!$A$4:$V$348,Total!C$1,0)</f>
        <v>811</v>
      </c>
      <c r="E8" s="23">
        <f>VLOOKUP($B8,Total!$A$4:$V$348,Total!D$1,0)</f>
        <v>60432476</v>
      </c>
      <c r="F8" s="23">
        <f>VLOOKUP($B8,Total!$A$4:$V$348,Total!E$1,0)</f>
        <v>859</v>
      </c>
      <c r="G8" s="23">
        <f>VLOOKUP($B8,Total!$A$4:$V$348,Total!F$1,0)</f>
        <v>44433493</v>
      </c>
      <c r="H8" s="23">
        <f>VLOOKUP($B8,Total!$A$4:$V$348,Total!G$1,0)</f>
        <v>367</v>
      </c>
      <c r="I8" s="23">
        <f>VLOOKUP($B8,Total!$A$4:$V$348,Total!H$1,0)</f>
        <v>27347372</v>
      </c>
      <c r="J8" s="23">
        <f>VLOOKUP($B8,Total!$A$4:$V$348,Total!I$1,0)</f>
        <v>367</v>
      </c>
      <c r="K8" s="23">
        <f>VLOOKUP($B8,Total!$A$4:$V$348,Total!J$1,0)</f>
        <v>18983809</v>
      </c>
      <c r="L8" s="23">
        <f>VLOOKUP($B8,Total!$A$4:$V$348,Total!K$1,0)</f>
        <v>31</v>
      </c>
      <c r="M8" s="23">
        <f>VLOOKUP($B8,Total!$A$4:$V$348,Total!L$1,0)</f>
        <v>2309996</v>
      </c>
      <c r="N8" s="23">
        <f>VLOOKUP($B8,Total!$A$4:$V$348,Total!M$1,0)</f>
        <v>10</v>
      </c>
      <c r="O8" s="23">
        <f>VLOOKUP($B8,Total!$A$4:$V$348,Total!N$1,0)</f>
        <v>517270</v>
      </c>
      <c r="P8" s="23">
        <f>VLOOKUP($B8,Total!$A$4:$V$348,Total!O$1,0)</f>
        <v>190</v>
      </c>
      <c r="Q8" s="23">
        <f>VLOOKUP($B8,Total!$A$4:$V$348,Total!P$1,0)</f>
        <v>14158040</v>
      </c>
      <c r="R8" s="23">
        <f>VLOOKUP($B8,Total!$A$4:$V$348,Total!Q$1,0)</f>
        <v>70</v>
      </c>
      <c r="S8" s="23">
        <f>VLOOKUP($B8,Total!$A$4:$V$348,Total!R$1,0)</f>
        <v>3620890</v>
      </c>
      <c r="T8" s="23">
        <f>VLOOKUP($B8,Total!$A$4:$V$348,Total!S$1,0)</f>
        <v>0</v>
      </c>
      <c r="U8" s="23">
        <f>VLOOKUP($B8,Total!$A$4:$V$348,Total!T$1,0)</f>
        <v>0</v>
      </c>
      <c r="V8" s="23">
        <f>VLOOKUP($B8,Total!$A$4:$V$348,Total!U$1,0)</f>
        <v>2705</v>
      </c>
      <c r="W8" s="23">
        <f>VLOOKUP($B8,Total!$A$4:$V$348,Total!V$1,0)</f>
        <v>171803346</v>
      </c>
      <c r="X8" s="24">
        <f t="shared" ref="X8:X28" si="0">E8+G8+I8+K8+M8+O8+Q8+S8+U8</f>
        <v>171803346</v>
      </c>
      <c r="Y8" s="21">
        <f t="shared" ref="Y8:Y28" si="1">IF(W8=X8,0,1)</f>
        <v>0</v>
      </c>
      <c r="Z8" s="21">
        <v>0</v>
      </c>
      <c r="AA8" s="21">
        <v>0</v>
      </c>
      <c r="AC8" s="24">
        <f t="shared" ref="AC8:AC28" si="2">X8+Z8</f>
        <v>171803346</v>
      </c>
      <c r="AD8" s="24">
        <f t="shared" ref="AD8:AD28" si="3">Y8+AA8</f>
        <v>0</v>
      </c>
      <c r="AE8" s="24"/>
      <c r="AG8" s="24"/>
      <c r="AH8" s="24"/>
    </row>
    <row r="9" spans="1:34" s="21" customFormat="1" x14ac:dyDescent="0.2">
      <c r="A9" s="22">
        <v>8102</v>
      </c>
      <c r="B9" s="11">
        <v>16106</v>
      </c>
      <c r="C9" s="1" t="s">
        <v>162</v>
      </c>
      <c r="D9" s="23">
        <f>VLOOKUP($B9,Total!$A$4:$V$348,Total!C$1,0)</f>
        <v>195</v>
      </c>
      <c r="E9" s="23">
        <f>VLOOKUP($B9,Total!$A$4:$V$348,Total!D$1,0)</f>
        <v>14530620</v>
      </c>
      <c r="F9" s="23">
        <f>VLOOKUP($B9,Total!$A$4:$V$348,Total!E$1,0)</f>
        <v>119</v>
      </c>
      <c r="G9" s="23">
        <f>VLOOKUP($B9,Total!$A$4:$V$348,Total!F$1,0)</f>
        <v>6155513</v>
      </c>
      <c r="H9" s="23">
        <f>VLOOKUP($B9,Total!$A$4:$V$348,Total!G$1,0)</f>
        <v>68</v>
      </c>
      <c r="I9" s="23">
        <f>VLOOKUP($B9,Total!$A$4:$V$348,Total!H$1,0)</f>
        <v>5067088</v>
      </c>
      <c r="J9" s="23">
        <f>VLOOKUP($B9,Total!$A$4:$V$348,Total!I$1,0)</f>
        <v>47</v>
      </c>
      <c r="K9" s="23">
        <f>VLOOKUP($B9,Total!$A$4:$V$348,Total!J$1,0)</f>
        <v>2431169</v>
      </c>
      <c r="L9" s="23">
        <f>VLOOKUP($B9,Total!$A$4:$V$348,Total!K$1,0)</f>
        <v>0</v>
      </c>
      <c r="M9" s="23">
        <f>VLOOKUP($B9,Total!$A$4:$V$348,Total!L$1,0)</f>
        <v>0</v>
      </c>
      <c r="N9" s="23">
        <f>VLOOKUP($B9,Total!$A$4:$V$348,Total!M$1,0)</f>
        <v>0</v>
      </c>
      <c r="O9" s="23">
        <f>VLOOKUP($B9,Total!$A$4:$V$348,Total!N$1,0)</f>
        <v>0</v>
      </c>
      <c r="P9" s="23">
        <f>VLOOKUP($B9,Total!$A$4:$V$348,Total!O$1,0)</f>
        <v>9</v>
      </c>
      <c r="Q9" s="23">
        <f>VLOOKUP($B9,Total!$A$4:$V$348,Total!P$1,0)</f>
        <v>670644</v>
      </c>
      <c r="R9" s="23">
        <f>VLOOKUP($B9,Total!$A$4:$V$348,Total!Q$1,0)</f>
        <v>3</v>
      </c>
      <c r="S9" s="23">
        <f>VLOOKUP($B9,Total!$A$4:$V$348,Total!R$1,0)</f>
        <v>155181</v>
      </c>
      <c r="T9" s="23">
        <f>VLOOKUP($B9,Total!$A$4:$V$348,Total!S$1,0)</f>
        <v>0</v>
      </c>
      <c r="U9" s="23">
        <f>VLOOKUP($B9,Total!$A$4:$V$348,Total!T$1,0)</f>
        <v>0</v>
      </c>
      <c r="V9" s="23">
        <f>VLOOKUP($B9,Total!$A$4:$V$348,Total!U$1,0)</f>
        <v>441</v>
      </c>
      <c r="W9" s="23">
        <f>VLOOKUP($B9,Total!$A$4:$V$348,Total!V$1,0)</f>
        <v>29010215</v>
      </c>
      <c r="X9" s="24">
        <f t="shared" si="0"/>
        <v>29010215</v>
      </c>
      <c r="Y9" s="21">
        <f t="shared" si="1"/>
        <v>0</v>
      </c>
      <c r="Z9" s="21">
        <v>0</v>
      </c>
      <c r="AA9" s="21">
        <v>0</v>
      </c>
      <c r="AC9" s="24">
        <f t="shared" si="2"/>
        <v>29010215</v>
      </c>
      <c r="AD9" s="24">
        <f t="shared" si="3"/>
        <v>0</v>
      </c>
      <c r="AE9" s="24"/>
      <c r="AG9" s="24"/>
      <c r="AH9" s="24"/>
    </row>
    <row r="10" spans="1:34" s="21" customFormat="1" x14ac:dyDescent="0.2">
      <c r="A10" s="22">
        <v>8103</v>
      </c>
      <c r="B10" s="11">
        <v>16302</v>
      </c>
      <c r="C10" s="1" t="s">
        <v>163</v>
      </c>
      <c r="D10" s="23">
        <f>VLOOKUP($B10,Total!$A$4:$V$348,Total!C$1,0)</f>
        <v>360</v>
      </c>
      <c r="E10" s="23">
        <f>VLOOKUP($B10,Total!$A$4:$V$348,Total!D$1,0)</f>
        <v>26825760</v>
      </c>
      <c r="F10" s="23">
        <f>VLOOKUP($B10,Total!$A$4:$V$348,Total!E$1,0)</f>
        <v>283</v>
      </c>
      <c r="G10" s="23">
        <f>VLOOKUP($B10,Total!$A$4:$V$348,Total!F$1,0)</f>
        <v>14638741</v>
      </c>
      <c r="H10" s="23">
        <f>VLOOKUP($B10,Total!$A$4:$V$348,Total!G$1,0)</f>
        <v>0</v>
      </c>
      <c r="I10" s="23">
        <f>VLOOKUP($B10,Total!$A$4:$V$348,Total!H$1,0)</f>
        <v>0</v>
      </c>
      <c r="J10" s="23">
        <f>VLOOKUP($B10,Total!$A$4:$V$348,Total!I$1,0)</f>
        <v>0</v>
      </c>
      <c r="K10" s="23">
        <f>VLOOKUP($B10,Total!$A$4:$V$348,Total!J$1,0)</f>
        <v>0</v>
      </c>
      <c r="L10" s="23">
        <f>VLOOKUP($B10,Total!$A$4:$V$348,Total!K$1,0)</f>
        <v>0</v>
      </c>
      <c r="M10" s="23">
        <f>VLOOKUP($B10,Total!$A$4:$V$348,Total!L$1,0)</f>
        <v>0</v>
      </c>
      <c r="N10" s="23">
        <f>VLOOKUP($B10,Total!$A$4:$V$348,Total!M$1,0)</f>
        <v>0</v>
      </c>
      <c r="O10" s="23">
        <f>VLOOKUP($B10,Total!$A$4:$V$348,Total!N$1,0)</f>
        <v>0</v>
      </c>
      <c r="P10" s="23">
        <f>VLOOKUP($B10,Total!$A$4:$V$348,Total!O$1,0)</f>
        <v>30</v>
      </c>
      <c r="Q10" s="23">
        <f>VLOOKUP($B10,Total!$A$4:$V$348,Total!P$1,0)</f>
        <v>2235480</v>
      </c>
      <c r="R10" s="23">
        <f>VLOOKUP($B10,Total!$A$4:$V$348,Total!Q$1,0)</f>
        <v>12</v>
      </c>
      <c r="S10" s="23">
        <f>VLOOKUP($B10,Total!$A$4:$V$348,Total!R$1,0)</f>
        <v>620724</v>
      </c>
      <c r="T10" s="23">
        <f>VLOOKUP($B10,Total!$A$4:$V$348,Total!S$1,0)</f>
        <v>0</v>
      </c>
      <c r="U10" s="23">
        <f>VLOOKUP($B10,Total!$A$4:$V$348,Total!T$1,0)</f>
        <v>0</v>
      </c>
      <c r="V10" s="23">
        <f>VLOOKUP($B10,Total!$A$4:$V$348,Total!U$1,0)</f>
        <v>685</v>
      </c>
      <c r="W10" s="23">
        <f>VLOOKUP($B10,Total!$A$4:$V$348,Total!V$1,0)</f>
        <v>44320705</v>
      </c>
      <c r="X10" s="24">
        <f t="shared" si="0"/>
        <v>44320705</v>
      </c>
      <c r="Y10" s="21">
        <f t="shared" si="1"/>
        <v>0</v>
      </c>
      <c r="Z10" s="21">
        <v>0</v>
      </c>
      <c r="AA10" s="21">
        <v>0</v>
      </c>
      <c r="AC10" s="24">
        <f t="shared" si="2"/>
        <v>44320705</v>
      </c>
      <c r="AD10" s="24">
        <f t="shared" si="3"/>
        <v>0</v>
      </c>
      <c r="AE10" s="24"/>
      <c r="AG10" s="24"/>
      <c r="AH10" s="24"/>
    </row>
    <row r="11" spans="1:34" s="21" customFormat="1" x14ac:dyDescent="0.2">
      <c r="A11" s="22">
        <v>8104</v>
      </c>
      <c r="B11" s="11">
        <v>16201</v>
      </c>
      <c r="C11" s="1" t="s">
        <v>164</v>
      </c>
      <c r="D11" s="23">
        <f>VLOOKUP($B11,Total!$A$4:$V$348,Total!C$1,0)</f>
        <v>187</v>
      </c>
      <c r="E11" s="23">
        <f>VLOOKUP($B11,Total!$A$4:$V$348,Total!D$1,0)</f>
        <v>13934492</v>
      </c>
      <c r="F11" s="23">
        <f>VLOOKUP($B11,Total!$A$4:$V$348,Total!E$1,0)</f>
        <v>190</v>
      </c>
      <c r="G11" s="23">
        <f>VLOOKUP($B11,Total!$A$4:$V$348,Total!F$1,0)</f>
        <v>9828130</v>
      </c>
      <c r="H11" s="23">
        <f>VLOOKUP($B11,Total!$A$4:$V$348,Total!G$1,0)</f>
        <v>6</v>
      </c>
      <c r="I11" s="23">
        <f>VLOOKUP($B11,Total!$A$4:$V$348,Total!H$1,0)</f>
        <v>447096</v>
      </c>
      <c r="J11" s="23">
        <f>VLOOKUP($B11,Total!$A$4:$V$348,Total!I$1,0)</f>
        <v>4</v>
      </c>
      <c r="K11" s="23">
        <f>VLOOKUP($B11,Total!$A$4:$V$348,Total!J$1,0)</f>
        <v>206908</v>
      </c>
      <c r="L11" s="23">
        <f>VLOOKUP($B11,Total!$A$4:$V$348,Total!K$1,0)</f>
        <v>0</v>
      </c>
      <c r="M11" s="23">
        <f>VLOOKUP($B11,Total!$A$4:$V$348,Total!L$1,0)</f>
        <v>0</v>
      </c>
      <c r="N11" s="23">
        <f>VLOOKUP($B11,Total!$A$4:$V$348,Total!M$1,0)</f>
        <v>0</v>
      </c>
      <c r="O11" s="23">
        <f>VLOOKUP($B11,Total!$A$4:$V$348,Total!N$1,0)</f>
        <v>0</v>
      </c>
      <c r="P11" s="23">
        <f>VLOOKUP($B11,Total!$A$4:$V$348,Total!O$1,0)</f>
        <v>24</v>
      </c>
      <c r="Q11" s="23">
        <f>VLOOKUP($B11,Total!$A$4:$V$348,Total!P$1,0)</f>
        <v>1788384</v>
      </c>
      <c r="R11" s="23">
        <f>VLOOKUP($B11,Total!$A$4:$V$348,Total!Q$1,0)</f>
        <v>6</v>
      </c>
      <c r="S11" s="23">
        <f>VLOOKUP($B11,Total!$A$4:$V$348,Total!R$1,0)</f>
        <v>310362</v>
      </c>
      <c r="T11" s="23">
        <f>VLOOKUP($B11,Total!$A$4:$V$348,Total!S$1,0)</f>
        <v>0</v>
      </c>
      <c r="U11" s="23">
        <f>VLOOKUP($B11,Total!$A$4:$V$348,Total!T$1,0)</f>
        <v>0</v>
      </c>
      <c r="V11" s="23">
        <f>VLOOKUP($B11,Total!$A$4:$V$348,Total!U$1,0)</f>
        <v>417</v>
      </c>
      <c r="W11" s="23">
        <f>VLOOKUP($B11,Total!$A$4:$V$348,Total!V$1,0)</f>
        <v>26515372</v>
      </c>
      <c r="X11" s="24">
        <f t="shared" si="0"/>
        <v>26515372</v>
      </c>
      <c r="Y11" s="21">
        <f t="shared" si="1"/>
        <v>0</v>
      </c>
      <c r="Z11" s="21">
        <v>0</v>
      </c>
      <c r="AA11" s="21">
        <v>0</v>
      </c>
      <c r="AC11" s="24">
        <f t="shared" si="2"/>
        <v>26515372</v>
      </c>
      <c r="AD11" s="24">
        <f t="shared" si="3"/>
        <v>0</v>
      </c>
      <c r="AE11" s="24"/>
      <c r="AG11" s="24"/>
      <c r="AH11" s="24"/>
    </row>
    <row r="12" spans="1:34" s="21" customFormat="1" x14ac:dyDescent="0.2">
      <c r="A12" s="22">
        <v>8105</v>
      </c>
      <c r="B12" s="11">
        <v>16204</v>
      </c>
      <c r="C12" s="1" t="s">
        <v>165</v>
      </c>
      <c r="D12" s="23">
        <f>VLOOKUP($B12,Total!$A$4:$V$348,Total!C$1,0)</f>
        <v>92</v>
      </c>
      <c r="E12" s="23">
        <f>VLOOKUP($B12,Total!$A$4:$V$348,Total!D$1,0)</f>
        <v>6855472</v>
      </c>
      <c r="F12" s="23">
        <f>VLOOKUP($B12,Total!$A$4:$V$348,Total!E$1,0)</f>
        <v>97</v>
      </c>
      <c r="G12" s="23">
        <f>VLOOKUP($B12,Total!$A$4:$V$348,Total!F$1,0)</f>
        <v>5017519</v>
      </c>
      <c r="H12" s="23">
        <f>VLOOKUP($B12,Total!$A$4:$V$348,Total!G$1,0)</f>
        <v>42</v>
      </c>
      <c r="I12" s="23">
        <f>VLOOKUP($B12,Total!$A$4:$V$348,Total!H$1,0)</f>
        <v>3129672</v>
      </c>
      <c r="J12" s="23">
        <f>VLOOKUP($B12,Total!$A$4:$V$348,Total!I$1,0)</f>
        <v>29</v>
      </c>
      <c r="K12" s="23">
        <f>VLOOKUP($B12,Total!$A$4:$V$348,Total!J$1,0)</f>
        <v>1500083</v>
      </c>
      <c r="L12" s="23">
        <f>VLOOKUP($B12,Total!$A$4:$V$348,Total!K$1,0)</f>
        <v>0</v>
      </c>
      <c r="M12" s="23">
        <f>VLOOKUP($B12,Total!$A$4:$V$348,Total!L$1,0)</f>
        <v>0</v>
      </c>
      <c r="N12" s="23">
        <f>VLOOKUP($B12,Total!$A$4:$V$348,Total!M$1,0)</f>
        <v>0</v>
      </c>
      <c r="O12" s="23">
        <f>VLOOKUP($B12,Total!$A$4:$V$348,Total!N$1,0)</f>
        <v>0</v>
      </c>
      <c r="P12" s="23">
        <f>VLOOKUP($B12,Total!$A$4:$V$348,Total!O$1,0)</f>
        <v>4</v>
      </c>
      <c r="Q12" s="23">
        <f>VLOOKUP($B12,Total!$A$4:$V$348,Total!P$1,0)</f>
        <v>298064</v>
      </c>
      <c r="R12" s="23">
        <f>VLOOKUP($B12,Total!$A$4:$V$348,Total!Q$1,0)</f>
        <v>1</v>
      </c>
      <c r="S12" s="23">
        <f>VLOOKUP($B12,Total!$A$4:$V$348,Total!R$1,0)</f>
        <v>51727</v>
      </c>
      <c r="T12" s="23">
        <f>VLOOKUP($B12,Total!$A$4:$V$348,Total!S$1,0)</f>
        <v>0</v>
      </c>
      <c r="U12" s="23">
        <f>VLOOKUP($B12,Total!$A$4:$V$348,Total!T$1,0)</f>
        <v>0</v>
      </c>
      <c r="V12" s="23">
        <f>VLOOKUP($B12,Total!$A$4:$V$348,Total!U$1,0)</f>
        <v>265</v>
      </c>
      <c r="W12" s="23">
        <f>VLOOKUP($B12,Total!$A$4:$V$348,Total!V$1,0)</f>
        <v>16852537</v>
      </c>
      <c r="X12" s="24">
        <f t="shared" si="0"/>
        <v>16852537</v>
      </c>
      <c r="Y12" s="21">
        <f t="shared" si="1"/>
        <v>0</v>
      </c>
      <c r="Z12" s="21">
        <v>0</v>
      </c>
      <c r="AA12" s="21">
        <v>0</v>
      </c>
      <c r="AC12" s="24">
        <f t="shared" si="2"/>
        <v>16852537</v>
      </c>
      <c r="AD12" s="24">
        <f t="shared" si="3"/>
        <v>0</v>
      </c>
      <c r="AE12" s="24"/>
      <c r="AG12" s="24"/>
      <c r="AH12" s="24"/>
    </row>
    <row r="13" spans="1:34" s="21" customFormat="1" x14ac:dyDescent="0.2">
      <c r="A13" s="22">
        <v>8106</v>
      </c>
      <c r="B13" s="11">
        <v>16205</v>
      </c>
      <c r="C13" s="1" t="s">
        <v>166</v>
      </c>
      <c r="D13" s="23">
        <f>VLOOKUP($B13,Total!$A$4:$V$348,Total!C$1,0)</f>
        <v>0</v>
      </c>
      <c r="E13" s="23">
        <f>VLOOKUP($B13,Total!$A$4:$V$348,Total!D$1,0)</f>
        <v>0</v>
      </c>
      <c r="F13" s="23">
        <f>VLOOKUP($B13,Total!$A$4:$V$348,Total!E$1,0)</f>
        <v>0</v>
      </c>
      <c r="G13" s="23">
        <f>VLOOKUP($B13,Total!$A$4:$V$348,Total!F$1,0)</f>
        <v>0</v>
      </c>
      <c r="H13" s="23">
        <f>VLOOKUP($B13,Total!$A$4:$V$348,Total!G$1,0)</f>
        <v>40</v>
      </c>
      <c r="I13" s="23">
        <f>VLOOKUP($B13,Total!$A$4:$V$348,Total!H$1,0)</f>
        <v>2980640</v>
      </c>
      <c r="J13" s="23">
        <f>VLOOKUP($B13,Total!$A$4:$V$348,Total!I$1,0)</f>
        <v>15</v>
      </c>
      <c r="K13" s="23">
        <f>VLOOKUP($B13,Total!$A$4:$V$348,Total!J$1,0)</f>
        <v>775905</v>
      </c>
      <c r="L13" s="23">
        <f>VLOOKUP($B13,Total!$A$4:$V$348,Total!K$1,0)</f>
        <v>0</v>
      </c>
      <c r="M13" s="23">
        <f>VLOOKUP($B13,Total!$A$4:$V$348,Total!L$1,0)</f>
        <v>0</v>
      </c>
      <c r="N13" s="23">
        <f>VLOOKUP($B13,Total!$A$4:$V$348,Total!M$1,0)</f>
        <v>0</v>
      </c>
      <c r="O13" s="23">
        <f>VLOOKUP($B13,Total!$A$4:$V$348,Total!N$1,0)</f>
        <v>0</v>
      </c>
      <c r="P13" s="23">
        <f>VLOOKUP($B13,Total!$A$4:$V$348,Total!O$1,0)</f>
        <v>0</v>
      </c>
      <c r="Q13" s="23">
        <f>VLOOKUP($B13,Total!$A$4:$V$348,Total!P$1,0)</f>
        <v>0</v>
      </c>
      <c r="R13" s="23">
        <f>VLOOKUP($B13,Total!$A$4:$V$348,Total!Q$1,0)</f>
        <v>0</v>
      </c>
      <c r="S13" s="23">
        <f>VLOOKUP($B13,Total!$A$4:$V$348,Total!R$1,0)</f>
        <v>0</v>
      </c>
      <c r="T13" s="23">
        <f>VLOOKUP($B13,Total!$A$4:$V$348,Total!S$1,0)</f>
        <v>0</v>
      </c>
      <c r="U13" s="23">
        <f>VLOOKUP($B13,Total!$A$4:$V$348,Total!T$1,0)</f>
        <v>0</v>
      </c>
      <c r="V13" s="23">
        <f>VLOOKUP($B13,Total!$A$4:$V$348,Total!U$1,0)</f>
        <v>55</v>
      </c>
      <c r="W13" s="23">
        <f>VLOOKUP($B13,Total!$A$4:$V$348,Total!V$1,0)</f>
        <v>3756545</v>
      </c>
      <c r="X13" s="24">
        <f t="shared" si="0"/>
        <v>3756545</v>
      </c>
      <c r="Y13" s="21">
        <f t="shared" si="1"/>
        <v>0</v>
      </c>
      <c r="Z13" s="21">
        <v>0</v>
      </c>
      <c r="AA13" s="21">
        <v>0</v>
      </c>
      <c r="AC13" s="24">
        <f t="shared" si="2"/>
        <v>3756545</v>
      </c>
      <c r="AD13" s="24">
        <f t="shared" si="3"/>
        <v>0</v>
      </c>
      <c r="AE13" s="24"/>
      <c r="AG13" s="24"/>
      <c r="AH13" s="24"/>
    </row>
    <row r="14" spans="1:34" s="21" customFormat="1" x14ac:dyDescent="0.2">
      <c r="A14" s="22">
        <v>8107</v>
      </c>
      <c r="B14" s="11">
        <v>16202</v>
      </c>
      <c r="C14" s="1" t="s">
        <v>167</v>
      </c>
      <c r="D14" s="23">
        <f>VLOOKUP($B14,Total!$A$4:$V$348,Total!C$1,0)</f>
        <v>126</v>
      </c>
      <c r="E14" s="23">
        <f>VLOOKUP($B14,Total!$A$4:$V$348,Total!D$1,0)</f>
        <v>9389016</v>
      </c>
      <c r="F14" s="23">
        <f>VLOOKUP($B14,Total!$A$4:$V$348,Total!E$1,0)</f>
        <v>96</v>
      </c>
      <c r="G14" s="23">
        <f>VLOOKUP($B14,Total!$A$4:$V$348,Total!F$1,0)</f>
        <v>4965792</v>
      </c>
      <c r="H14" s="23">
        <f>VLOOKUP($B14,Total!$A$4:$V$348,Total!G$1,0)</f>
        <v>56</v>
      </c>
      <c r="I14" s="23">
        <f>VLOOKUP($B14,Total!$A$4:$V$348,Total!H$1,0)</f>
        <v>4172896</v>
      </c>
      <c r="J14" s="23">
        <f>VLOOKUP($B14,Total!$A$4:$V$348,Total!I$1,0)</f>
        <v>27</v>
      </c>
      <c r="K14" s="23">
        <f>VLOOKUP($B14,Total!$A$4:$V$348,Total!J$1,0)</f>
        <v>1396629</v>
      </c>
      <c r="L14" s="23">
        <f>VLOOKUP($B14,Total!$A$4:$V$348,Total!K$1,0)</f>
        <v>0</v>
      </c>
      <c r="M14" s="23">
        <f>VLOOKUP($B14,Total!$A$4:$V$348,Total!L$1,0)</f>
        <v>0</v>
      </c>
      <c r="N14" s="23">
        <f>VLOOKUP($B14,Total!$A$4:$V$348,Total!M$1,0)</f>
        <v>0</v>
      </c>
      <c r="O14" s="23">
        <f>VLOOKUP($B14,Total!$A$4:$V$348,Total!N$1,0)</f>
        <v>0</v>
      </c>
      <c r="P14" s="23">
        <f>VLOOKUP($B14,Total!$A$4:$V$348,Total!O$1,0)</f>
        <v>0</v>
      </c>
      <c r="Q14" s="23">
        <f>VLOOKUP($B14,Total!$A$4:$V$348,Total!P$1,0)</f>
        <v>0</v>
      </c>
      <c r="R14" s="23">
        <f>VLOOKUP($B14,Total!$A$4:$V$348,Total!Q$1,0)</f>
        <v>0</v>
      </c>
      <c r="S14" s="23">
        <f>VLOOKUP($B14,Total!$A$4:$V$348,Total!R$1,0)</f>
        <v>0</v>
      </c>
      <c r="T14" s="23">
        <f>VLOOKUP($B14,Total!$A$4:$V$348,Total!S$1,0)</f>
        <v>0</v>
      </c>
      <c r="U14" s="23">
        <f>VLOOKUP($B14,Total!$A$4:$V$348,Total!T$1,0)</f>
        <v>0</v>
      </c>
      <c r="V14" s="23">
        <f>VLOOKUP($B14,Total!$A$4:$V$348,Total!U$1,0)</f>
        <v>305</v>
      </c>
      <c r="W14" s="23">
        <f>VLOOKUP($B14,Total!$A$4:$V$348,Total!V$1,0)</f>
        <v>19924333</v>
      </c>
      <c r="X14" s="24">
        <f t="shared" si="0"/>
        <v>19924333</v>
      </c>
      <c r="Y14" s="21">
        <f t="shared" si="1"/>
        <v>0</v>
      </c>
      <c r="Z14" s="21">
        <v>0</v>
      </c>
      <c r="AA14" s="21">
        <v>0</v>
      </c>
      <c r="AC14" s="24">
        <f t="shared" si="2"/>
        <v>19924333</v>
      </c>
      <c r="AD14" s="24">
        <f t="shared" si="3"/>
        <v>0</v>
      </c>
      <c r="AE14" s="24"/>
      <c r="AG14" s="24"/>
      <c r="AH14" s="24"/>
    </row>
    <row r="15" spans="1:34" s="21" customFormat="1" x14ac:dyDescent="0.2">
      <c r="A15" s="22">
        <v>8108</v>
      </c>
      <c r="B15" s="11">
        <v>16207</v>
      </c>
      <c r="C15" s="1" t="s">
        <v>168</v>
      </c>
      <c r="D15" s="23">
        <f>VLOOKUP($B15,Total!$A$4:$V$348,Total!C$1,0)</f>
        <v>78</v>
      </c>
      <c r="E15" s="23">
        <f>VLOOKUP($B15,Total!$A$4:$V$348,Total!D$1,0)</f>
        <v>5812248</v>
      </c>
      <c r="F15" s="23">
        <f>VLOOKUP($B15,Total!$A$4:$V$348,Total!E$1,0)</f>
        <v>101</v>
      </c>
      <c r="G15" s="23">
        <f>VLOOKUP($B15,Total!$A$4:$V$348,Total!F$1,0)</f>
        <v>5224427</v>
      </c>
      <c r="H15" s="23">
        <f>VLOOKUP($B15,Total!$A$4:$V$348,Total!G$1,0)</f>
        <v>20</v>
      </c>
      <c r="I15" s="23">
        <f>VLOOKUP($B15,Total!$A$4:$V$348,Total!H$1,0)</f>
        <v>1490320</v>
      </c>
      <c r="J15" s="23">
        <f>VLOOKUP($B15,Total!$A$4:$V$348,Total!I$1,0)</f>
        <v>41</v>
      </c>
      <c r="K15" s="23">
        <f>VLOOKUP($B15,Total!$A$4:$V$348,Total!J$1,0)</f>
        <v>2120807</v>
      </c>
      <c r="L15" s="23">
        <f>VLOOKUP($B15,Total!$A$4:$V$348,Total!K$1,0)</f>
        <v>0</v>
      </c>
      <c r="M15" s="23">
        <f>VLOOKUP($B15,Total!$A$4:$V$348,Total!L$1,0)</f>
        <v>0</v>
      </c>
      <c r="N15" s="23">
        <f>VLOOKUP($B15,Total!$A$4:$V$348,Total!M$1,0)</f>
        <v>0</v>
      </c>
      <c r="O15" s="23">
        <f>VLOOKUP($B15,Total!$A$4:$V$348,Total!N$1,0)</f>
        <v>0</v>
      </c>
      <c r="P15" s="23">
        <f>VLOOKUP($B15,Total!$A$4:$V$348,Total!O$1,0)</f>
        <v>13</v>
      </c>
      <c r="Q15" s="23">
        <f>VLOOKUP($B15,Total!$A$4:$V$348,Total!P$1,0)</f>
        <v>968708</v>
      </c>
      <c r="R15" s="23">
        <f>VLOOKUP($B15,Total!$A$4:$V$348,Total!Q$1,0)</f>
        <v>1</v>
      </c>
      <c r="S15" s="23">
        <f>VLOOKUP($B15,Total!$A$4:$V$348,Total!R$1,0)</f>
        <v>51727</v>
      </c>
      <c r="T15" s="23">
        <f>VLOOKUP($B15,Total!$A$4:$V$348,Total!S$1,0)</f>
        <v>0</v>
      </c>
      <c r="U15" s="23">
        <f>VLOOKUP($B15,Total!$A$4:$V$348,Total!T$1,0)</f>
        <v>0</v>
      </c>
      <c r="V15" s="23">
        <f>VLOOKUP($B15,Total!$A$4:$V$348,Total!U$1,0)</f>
        <v>254</v>
      </c>
      <c r="W15" s="23">
        <f>VLOOKUP($B15,Total!$A$4:$V$348,Total!V$1,0)</f>
        <v>15668237</v>
      </c>
      <c r="X15" s="24">
        <f t="shared" si="0"/>
        <v>15668237</v>
      </c>
      <c r="Y15" s="21">
        <f t="shared" si="1"/>
        <v>0</v>
      </c>
      <c r="Z15" s="21">
        <v>0</v>
      </c>
      <c r="AA15" s="21">
        <v>0</v>
      </c>
      <c r="AC15" s="24">
        <f t="shared" si="2"/>
        <v>15668237</v>
      </c>
      <c r="AD15" s="24">
        <f t="shared" si="3"/>
        <v>0</v>
      </c>
      <c r="AE15" s="24"/>
      <c r="AG15" s="24"/>
      <c r="AH15" s="24"/>
    </row>
    <row r="16" spans="1:34" s="21" customFormat="1" x14ac:dyDescent="0.2">
      <c r="A16" s="22">
        <v>8109</v>
      </c>
      <c r="B16" s="11">
        <v>16301</v>
      </c>
      <c r="C16" s="1" t="s">
        <v>169</v>
      </c>
      <c r="D16" s="23">
        <f>VLOOKUP($B16,Total!$A$4:$V$348,Total!C$1,0)</f>
        <v>440</v>
      </c>
      <c r="E16" s="23">
        <f>VLOOKUP($B16,Total!$A$4:$V$348,Total!D$1,0)</f>
        <v>32787040</v>
      </c>
      <c r="F16" s="23">
        <f>VLOOKUP($B16,Total!$A$4:$V$348,Total!E$1,0)</f>
        <v>550</v>
      </c>
      <c r="G16" s="23">
        <f>VLOOKUP($B16,Total!$A$4:$V$348,Total!F$1,0)</f>
        <v>28449850</v>
      </c>
      <c r="H16" s="23">
        <f>VLOOKUP($B16,Total!$A$4:$V$348,Total!G$1,0)</f>
        <v>221</v>
      </c>
      <c r="I16" s="23">
        <f>VLOOKUP($B16,Total!$A$4:$V$348,Total!H$1,0)</f>
        <v>16468036</v>
      </c>
      <c r="J16" s="23">
        <f>VLOOKUP($B16,Total!$A$4:$V$348,Total!I$1,0)</f>
        <v>137</v>
      </c>
      <c r="K16" s="23">
        <f>VLOOKUP($B16,Total!$A$4:$V$348,Total!J$1,0)</f>
        <v>7086599</v>
      </c>
      <c r="L16" s="23">
        <f>VLOOKUP($B16,Total!$A$4:$V$348,Total!K$1,0)</f>
        <v>13</v>
      </c>
      <c r="M16" s="23">
        <f>VLOOKUP($B16,Total!$A$4:$V$348,Total!L$1,0)</f>
        <v>968708</v>
      </c>
      <c r="N16" s="23">
        <f>VLOOKUP($B16,Total!$A$4:$V$348,Total!M$1,0)</f>
        <v>1</v>
      </c>
      <c r="O16" s="23">
        <f>VLOOKUP($B16,Total!$A$4:$V$348,Total!N$1,0)</f>
        <v>51727</v>
      </c>
      <c r="P16" s="23">
        <f>VLOOKUP($B16,Total!$A$4:$V$348,Total!O$1,0)</f>
        <v>75</v>
      </c>
      <c r="Q16" s="23">
        <f>VLOOKUP($B16,Total!$A$4:$V$348,Total!P$1,0)</f>
        <v>5588700</v>
      </c>
      <c r="R16" s="23">
        <f>VLOOKUP($B16,Total!$A$4:$V$348,Total!Q$1,0)</f>
        <v>23</v>
      </c>
      <c r="S16" s="23">
        <f>VLOOKUP($B16,Total!$A$4:$V$348,Total!R$1,0)</f>
        <v>1189721</v>
      </c>
      <c r="T16" s="23">
        <f>VLOOKUP($B16,Total!$A$4:$V$348,Total!S$1,0)</f>
        <v>0</v>
      </c>
      <c r="U16" s="23">
        <f>VLOOKUP($B16,Total!$A$4:$V$348,Total!T$1,0)</f>
        <v>0</v>
      </c>
      <c r="V16" s="23">
        <f>VLOOKUP($B16,Total!$A$4:$V$348,Total!U$1,0)</f>
        <v>1460</v>
      </c>
      <c r="W16" s="23">
        <f>VLOOKUP($B16,Total!$A$4:$V$348,Total!V$1,0)</f>
        <v>92590381</v>
      </c>
      <c r="X16" s="24">
        <f t="shared" si="0"/>
        <v>92590381</v>
      </c>
      <c r="Y16" s="21">
        <f t="shared" si="1"/>
        <v>0</v>
      </c>
      <c r="Z16" s="21">
        <v>0</v>
      </c>
      <c r="AA16" s="21">
        <v>0</v>
      </c>
      <c r="AC16" s="24">
        <f t="shared" si="2"/>
        <v>92590381</v>
      </c>
      <c r="AD16" s="24">
        <f t="shared" si="3"/>
        <v>0</v>
      </c>
      <c r="AE16" s="24"/>
      <c r="AG16" s="24"/>
      <c r="AH16" s="24"/>
    </row>
    <row r="17" spans="1:34" s="21" customFormat="1" x14ac:dyDescent="0.2">
      <c r="A17" s="22">
        <v>8110</v>
      </c>
      <c r="B17" s="11">
        <v>16303</v>
      </c>
      <c r="C17" s="1" t="s">
        <v>170</v>
      </c>
      <c r="D17" s="23">
        <f>VLOOKUP($B17,Total!$A$4:$V$348,Total!C$1,0)</f>
        <v>165</v>
      </c>
      <c r="E17" s="23">
        <f>VLOOKUP($B17,Total!$A$4:$V$348,Total!D$1,0)</f>
        <v>12295140</v>
      </c>
      <c r="F17" s="23">
        <f>VLOOKUP($B17,Total!$A$4:$V$348,Total!E$1,0)</f>
        <v>208</v>
      </c>
      <c r="G17" s="23">
        <f>VLOOKUP($B17,Total!$A$4:$V$348,Total!F$1,0)</f>
        <v>10759216</v>
      </c>
      <c r="H17" s="23">
        <f>VLOOKUP($B17,Total!$A$4:$V$348,Total!G$1,0)</f>
        <v>56</v>
      </c>
      <c r="I17" s="23">
        <f>VLOOKUP($B17,Total!$A$4:$V$348,Total!H$1,0)</f>
        <v>4172896</v>
      </c>
      <c r="J17" s="23">
        <f>VLOOKUP($B17,Total!$A$4:$V$348,Total!I$1,0)</f>
        <v>47</v>
      </c>
      <c r="K17" s="23">
        <f>VLOOKUP($B17,Total!$A$4:$V$348,Total!J$1,0)</f>
        <v>2431169</v>
      </c>
      <c r="L17" s="23">
        <f>VLOOKUP($B17,Total!$A$4:$V$348,Total!K$1,0)</f>
        <v>0</v>
      </c>
      <c r="M17" s="23">
        <f>VLOOKUP($B17,Total!$A$4:$V$348,Total!L$1,0)</f>
        <v>0</v>
      </c>
      <c r="N17" s="23">
        <f>VLOOKUP($B17,Total!$A$4:$V$348,Total!M$1,0)</f>
        <v>0</v>
      </c>
      <c r="O17" s="23">
        <f>VLOOKUP($B17,Total!$A$4:$V$348,Total!N$1,0)</f>
        <v>0</v>
      </c>
      <c r="P17" s="23">
        <f>VLOOKUP($B17,Total!$A$4:$V$348,Total!O$1,0)</f>
        <v>0</v>
      </c>
      <c r="Q17" s="23">
        <f>VLOOKUP($B17,Total!$A$4:$V$348,Total!P$1,0)</f>
        <v>0</v>
      </c>
      <c r="R17" s="23">
        <f>VLOOKUP($B17,Total!$A$4:$V$348,Total!Q$1,0)</f>
        <v>0</v>
      </c>
      <c r="S17" s="23">
        <f>VLOOKUP($B17,Total!$A$4:$V$348,Total!R$1,0)</f>
        <v>0</v>
      </c>
      <c r="T17" s="23">
        <f>VLOOKUP($B17,Total!$A$4:$V$348,Total!S$1,0)</f>
        <v>0</v>
      </c>
      <c r="U17" s="23">
        <f>VLOOKUP($B17,Total!$A$4:$V$348,Total!T$1,0)</f>
        <v>0</v>
      </c>
      <c r="V17" s="23">
        <f>VLOOKUP($B17,Total!$A$4:$V$348,Total!U$1,0)</f>
        <v>476</v>
      </c>
      <c r="W17" s="23">
        <f>VLOOKUP($B17,Total!$A$4:$V$348,Total!V$1,0)</f>
        <v>29658421</v>
      </c>
      <c r="X17" s="24">
        <f t="shared" si="0"/>
        <v>29658421</v>
      </c>
      <c r="Y17" s="21">
        <f t="shared" si="1"/>
        <v>0</v>
      </c>
      <c r="Z17" s="21">
        <v>0</v>
      </c>
      <c r="AA17" s="21">
        <v>0</v>
      </c>
      <c r="AC17" s="24">
        <f t="shared" si="2"/>
        <v>29658421</v>
      </c>
      <c r="AD17" s="24">
        <f t="shared" si="3"/>
        <v>0</v>
      </c>
      <c r="AE17" s="24"/>
      <c r="AG17" s="24"/>
      <c r="AH17" s="24"/>
    </row>
    <row r="18" spans="1:34" s="21" customFormat="1" x14ac:dyDescent="0.2">
      <c r="A18" s="22">
        <v>8111</v>
      </c>
      <c r="B18" s="11">
        <v>16304</v>
      </c>
      <c r="C18" s="1" t="s">
        <v>171</v>
      </c>
      <c r="D18" s="23">
        <f>VLOOKUP($B18,Total!$A$4:$V$348,Total!C$1,0)</f>
        <v>104</v>
      </c>
      <c r="E18" s="23">
        <f>VLOOKUP($B18,Total!$A$4:$V$348,Total!D$1,0)</f>
        <v>7749664</v>
      </c>
      <c r="F18" s="23">
        <f>VLOOKUP($B18,Total!$A$4:$V$348,Total!E$1,0)</f>
        <v>95</v>
      </c>
      <c r="G18" s="23">
        <f>VLOOKUP($B18,Total!$A$4:$V$348,Total!F$1,0)</f>
        <v>4914065</v>
      </c>
      <c r="H18" s="23">
        <f>VLOOKUP($B18,Total!$A$4:$V$348,Total!G$1,0)</f>
        <v>74</v>
      </c>
      <c r="I18" s="23">
        <f>VLOOKUP($B18,Total!$A$4:$V$348,Total!H$1,0)</f>
        <v>5514184</v>
      </c>
      <c r="J18" s="23">
        <f>VLOOKUP($B18,Total!$A$4:$V$348,Total!I$1,0)</f>
        <v>20</v>
      </c>
      <c r="K18" s="23">
        <f>VLOOKUP($B18,Total!$A$4:$V$348,Total!J$1,0)</f>
        <v>1034540</v>
      </c>
      <c r="L18" s="23">
        <f>VLOOKUP($B18,Total!$A$4:$V$348,Total!K$1,0)</f>
        <v>0</v>
      </c>
      <c r="M18" s="23">
        <f>VLOOKUP($B18,Total!$A$4:$V$348,Total!L$1,0)</f>
        <v>0</v>
      </c>
      <c r="N18" s="23">
        <f>VLOOKUP($B18,Total!$A$4:$V$348,Total!M$1,0)</f>
        <v>0</v>
      </c>
      <c r="O18" s="23">
        <f>VLOOKUP($B18,Total!$A$4:$V$348,Total!N$1,0)</f>
        <v>0</v>
      </c>
      <c r="P18" s="23">
        <f>VLOOKUP($B18,Total!$A$4:$V$348,Total!O$1,0)</f>
        <v>0</v>
      </c>
      <c r="Q18" s="23">
        <f>VLOOKUP($B18,Total!$A$4:$V$348,Total!P$1,0)</f>
        <v>0</v>
      </c>
      <c r="R18" s="23">
        <f>VLOOKUP($B18,Total!$A$4:$V$348,Total!Q$1,0)</f>
        <v>0</v>
      </c>
      <c r="S18" s="23">
        <f>VLOOKUP($B18,Total!$A$4:$V$348,Total!R$1,0)</f>
        <v>0</v>
      </c>
      <c r="T18" s="23">
        <f>VLOOKUP($B18,Total!$A$4:$V$348,Total!S$1,0)</f>
        <v>2</v>
      </c>
      <c r="U18" s="23">
        <f>VLOOKUP($B18,Total!$A$4:$V$348,Total!T$1,0)</f>
        <v>0</v>
      </c>
      <c r="V18" s="23">
        <f>VLOOKUP($B18,Total!$A$4:$V$348,Total!U$1,0)</f>
        <v>295</v>
      </c>
      <c r="W18" s="23">
        <f>VLOOKUP($B18,Total!$A$4:$V$348,Total!V$1,0)</f>
        <v>19212453</v>
      </c>
      <c r="X18" s="24">
        <f t="shared" si="0"/>
        <v>19212453</v>
      </c>
      <c r="Y18" s="21">
        <f t="shared" si="1"/>
        <v>0</v>
      </c>
      <c r="Z18" s="21">
        <v>0</v>
      </c>
      <c r="AA18" s="21">
        <v>0</v>
      </c>
      <c r="AC18" s="24">
        <f t="shared" si="2"/>
        <v>19212453</v>
      </c>
      <c r="AD18" s="24">
        <f t="shared" si="3"/>
        <v>0</v>
      </c>
      <c r="AE18" s="24"/>
      <c r="AG18" s="24"/>
      <c r="AH18" s="24"/>
    </row>
    <row r="19" spans="1:34" s="21" customFormat="1" x14ac:dyDescent="0.2">
      <c r="A19" s="22">
        <v>8112</v>
      </c>
      <c r="B19" s="11">
        <v>16305</v>
      </c>
      <c r="C19" s="1" t="s">
        <v>172</v>
      </c>
      <c r="D19" s="23">
        <f>VLOOKUP($B19,Total!$A$4:$V$348,Total!C$1,0)</f>
        <v>265</v>
      </c>
      <c r="E19" s="23">
        <f>VLOOKUP($B19,Total!$A$4:$V$348,Total!D$1,0)</f>
        <v>19746740</v>
      </c>
      <c r="F19" s="23">
        <f>VLOOKUP($B19,Total!$A$4:$V$348,Total!E$1,0)</f>
        <v>308</v>
      </c>
      <c r="G19" s="23">
        <f>VLOOKUP($B19,Total!$A$4:$V$348,Total!F$1,0)</f>
        <v>15931916</v>
      </c>
      <c r="H19" s="23">
        <f>VLOOKUP($B19,Total!$A$4:$V$348,Total!G$1,0)</f>
        <v>82</v>
      </c>
      <c r="I19" s="23">
        <f>VLOOKUP($B19,Total!$A$4:$V$348,Total!H$1,0)</f>
        <v>6110312</v>
      </c>
      <c r="J19" s="23">
        <f>VLOOKUP($B19,Total!$A$4:$V$348,Total!I$1,0)</f>
        <v>27</v>
      </c>
      <c r="K19" s="23">
        <f>VLOOKUP($B19,Total!$A$4:$V$348,Total!J$1,0)</f>
        <v>1396629</v>
      </c>
      <c r="L19" s="23">
        <f>VLOOKUP($B19,Total!$A$4:$V$348,Total!K$1,0)</f>
        <v>0</v>
      </c>
      <c r="M19" s="23">
        <f>VLOOKUP($B19,Total!$A$4:$V$348,Total!L$1,0)</f>
        <v>0</v>
      </c>
      <c r="N19" s="23">
        <f>VLOOKUP($B19,Total!$A$4:$V$348,Total!M$1,0)</f>
        <v>0</v>
      </c>
      <c r="O19" s="23">
        <f>VLOOKUP($B19,Total!$A$4:$V$348,Total!N$1,0)</f>
        <v>0</v>
      </c>
      <c r="P19" s="23">
        <f>VLOOKUP($B19,Total!$A$4:$V$348,Total!O$1,0)</f>
        <v>19</v>
      </c>
      <c r="Q19" s="23">
        <f>VLOOKUP($B19,Total!$A$4:$V$348,Total!P$1,0)</f>
        <v>1415804</v>
      </c>
      <c r="R19" s="23">
        <f>VLOOKUP($B19,Total!$A$4:$V$348,Total!Q$1,0)</f>
        <v>5</v>
      </c>
      <c r="S19" s="23">
        <f>VLOOKUP($B19,Total!$A$4:$V$348,Total!R$1,0)</f>
        <v>258635</v>
      </c>
      <c r="T19" s="23">
        <f>VLOOKUP($B19,Total!$A$4:$V$348,Total!S$1,0)</f>
        <v>0</v>
      </c>
      <c r="U19" s="23">
        <f>VLOOKUP($B19,Total!$A$4:$V$348,Total!T$1,0)</f>
        <v>0</v>
      </c>
      <c r="V19" s="23">
        <f>VLOOKUP($B19,Total!$A$4:$V$348,Total!U$1,0)</f>
        <v>706</v>
      </c>
      <c r="W19" s="23">
        <f>VLOOKUP($B19,Total!$A$4:$V$348,Total!V$1,0)</f>
        <v>44860036</v>
      </c>
      <c r="X19" s="24">
        <f t="shared" si="0"/>
        <v>44860036</v>
      </c>
      <c r="Y19" s="21">
        <f t="shared" si="1"/>
        <v>0</v>
      </c>
      <c r="Z19" s="21">
        <v>0</v>
      </c>
      <c r="AA19" s="21">
        <v>0</v>
      </c>
      <c r="AC19" s="24">
        <f t="shared" si="2"/>
        <v>44860036</v>
      </c>
      <c r="AD19" s="24">
        <f t="shared" si="3"/>
        <v>0</v>
      </c>
      <c r="AE19" s="24"/>
      <c r="AG19" s="24"/>
      <c r="AH19" s="24"/>
    </row>
    <row r="20" spans="1:34" s="21" customFormat="1" x14ac:dyDescent="0.2">
      <c r="A20" s="22">
        <v>8113</v>
      </c>
      <c r="B20" s="11">
        <v>16102</v>
      </c>
      <c r="C20" s="1" t="s">
        <v>173</v>
      </c>
      <c r="D20" s="23">
        <f>VLOOKUP($B20,Total!$A$4:$V$348,Total!C$1,0)</f>
        <v>227</v>
      </c>
      <c r="E20" s="23">
        <f>VLOOKUP($B20,Total!$A$4:$V$348,Total!D$1,0)</f>
        <v>16915132</v>
      </c>
      <c r="F20" s="23">
        <f>VLOOKUP($B20,Total!$A$4:$V$348,Total!E$1,0)</f>
        <v>269</v>
      </c>
      <c r="G20" s="23">
        <f>VLOOKUP($B20,Total!$A$4:$V$348,Total!F$1,0)</f>
        <v>13914563</v>
      </c>
      <c r="H20" s="23">
        <f>VLOOKUP($B20,Total!$A$4:$V$348,Total!G$1,0)</f>
        <v>54</v>
      </c>
      <c r="I20" s="23">
        <f>VLOOKUP($B20,Total!$A$4:$V$348,Total!H$1,0)</f>
        <v>4023864</v>
      </c>
      <c r="J20" s="23">
        <f>VLOOKUP($B20,Total!$A$4:$V$348,Total!I$1,0)</f>
        <v>22</v>
      </c>
      <c r="K20" s="23">
        <f>VLOOKUP($B20,Total!$A$4:$V$348,Total!J$1,0)</f>
        <v>1137994</v>
      </c>
      <c r="L20" s="23">
        <f>VLOOKUP($B20,Total!$A$4:$V$348,Total!K$1,0)</f>
        <v>4</v>
      </c>
      <c r="M20" s="23">
        <f>VLOOKUP($B20,Total!$A$4:$V$348,Total!L$1,0)</f>
        <v>298064</v>
      </c>
      <c r="N20" s="23">
        <f>VLOOKUP($B20,Total!$A$4:$V$348,Total!M$1,0)</f>
        <v>1</v>
      </c>
      <c r="O20" s="23">
        <f>VLOOKUP($B20,Total!$A$4:$V$348,Total!N$1,0)</f>
        <v>51727</v>
      </c>
      <c r="P20" s="23">
        <f>VLOOKUP($B20,Total!$A$4:$V$348,Total!O$1,0)</f>
        <v>40</v>
      </c>
      <c r="Q20" s="23">
        <f>VLOOKUP($B20,Total!$A$4:$V$348,Total!P$1,0)</f>
        <v>2980640</v>
      </c>
      <c r="R20" s="23">
        <f>VLOOKUP($B20,Total!$A$4:$V$348,Total!Q$1,0)</f>
        <v>10</v>
      </c>
      <c r="S20" s="23">
        <f>VLOOKUP($B20,Total!$A$4:$V$348,Total!R$1,0)</f>
        <v>517270</v>
      </c>
      <c r="T20" s="23">
        <f>VLOOKUP($B20,Total!$A$4:$V$348,Total!S$1,0)</f>
        <v>1</v>
      </c>
      <c r="U20" s="23">
        <f>VLOOKUP($B20,Total!$A$4:$V$348,Total!T$1,0)</f>
        <v>54434</v>
      </c>
      <c r="V20" s="23">
        <f>VLOOKUP($B20,Total!$A$4:$V$348,Total!U$1,0)</f>
        <v>628</v>
      </c>
      <c r="W20" s="23">
        <f>VLOOKUP($B20,Total!$A$4:$V$348,Total!V$1,0)</f>
        <v>39893688</v>
      </c>
      <c r="X20" s="24">
        <f t="shared" si="0"/>
        <v>39893688</v>
      </c>
      <c r="Y20" s="21">
        <f t="shared" si="1"/>
        <v>0</v>
      </c>
      <c r="Z20" s="21">
        <v>0</v>
      </c>
      <c r="AA20" s="21">
        <v>0</v>
      </c>
      <c r="AC20" s="40">
        <f t="shared" si="2"/>
        <v>39893688</v>
      </c>
      <c r="AD20" s="24">
        <f t="shared" si="3"/>
        <v>0</v>
      </c>
      <c r="AE20" s="24"/>
      <c r="AG20" s="24"/>
      <c r="AH20" s="24"/>
    </row>
    <row r="21" spans="1:34" s="21" customFormat="1" x14ac:dyDescent="0.2">
      <c r="A21" s="22">
        <v>8114</v>
      </c>
      <c r="B21" s="11">
        <v>16108</v>
      </c>
      <c r="C21" s="1" t="s">
        <v>174</v>
      </c>
      <c r="D21" s="23">
        <f>VLOOKUP($B21,Total!$A$4:$V$348,Total!C$1,0)</f>
        <v>252</v>
      </c>
      <c r="E21" s="23">
        <f>VLOOKUP($B21,Total!$A$4:$V$348,Total!D$1,0)</f>
        <v>18778032</v>
      </c>
      <c r="F21" s="23">
        <f>VLOOKUP($B21,Total!$A$4:$V$348,Total!E$1,0)</f>
        <v>228</v>
      </c>
      <c r="G21" s="23">
        <f>VLOOKUP($B21,Total!$A$4:$V$348,Total!F$1,0)</f>
        <v>11793756</v>
      </c>
      <c r="H21" s="23">
        <f>VLOOKUP($B21,Total!$A$4:$V$348,Total!G$1,0)</f>
        <v>187</v>
      </c>
      <c r="I21" s="23">
        <f>VLOOKUP($B21,Total!$A$4:$V$348,Total!H$1,0)</f>
        <v>13934492</v>
      </c>
      <c r="J21" s="23">
        <f>VLOOKUP($B21,Total!$A$4:$V$348,Total!I$1,0)</f>
        <v>67</v>
      </c>
      <c r="K21" s="23">
        <f>VLOOKUP($B21,Total!$A$4:$V$348,Total!J$1,0)</f>
        <v>3465709</v>
      </c>
      <c r="L21" s="23">
        <f>VLOOKUP($B21,Total!$A$4:$V$348,Total!K$1,0)</f>
        <v>0</v>
      </c>
      <c r="M21" s="23">
        <f>VLOOKUP($B21,Total!$A$4:$V$348,Total!L$1,0)</f>
        <v>0</v>
      </c>
      <c r="N21" s="23">
        <f>VLOOKUP($B21,Total!$A$4:$V$348,Total!M$1,0)</f>
        <v>0</v>
      </c>
      <c r="O21" s="23">
        <f>VLOOKUP($B21,Total!$A$4:$V$348,Total!N$1,0)</f>
        <v>0</v>
      </c>
      <c r="P21" s="23">
        <f>VLOOKUP($B21,Total!$A$4:$V$348,Total!O$1,0)</f>
        <v>0</v>
      </c>
      <c r="Q21" s="23">
        <f>VLOOKUP($B21,Total!$A$4:$V$348,Total!P$1,0)</f>
        <v>0</v>
      </c>
      <c r="R21" s="23">
        <f>VLOOKUP($B21,Total!$A$4:$V$348,Total!Q$1,0)</f>
        <v>0</v>
      </c>
      <c r="S21" s="23">
        <f>VLOOKUP($B21,Total!$A$4:$V$348,Total!R$1,0)</f>
        <v>0</v>
      </c>
      <c r="T21" s="23">
        <f>VLOOKUP($B21,Total!$A$4:$V$348,Total!S$1,0)</f>
        <v>1</v>
      </c>
      <c r="U21" s="23">
        <f>VLOOKUP($B21,Total!$A$4:$V$348,Total!T$1,0)</f>
        <v>54434</v>
      </c>
      <c r="V21" s="23">
        <f>VLOOKUP($B21,Total!$A$4:$V$348,Total!U$1,0)</f>
        <v>735</v>
      </c>
      <c r="W21" s="23">
        <f>VLOOKUP($B21,Total!$A$4:$V$348,Total!V$1,0)</f>
        <v>48026423</v>
      </c>
      <c r="X21" s="24">
        <f t="shared" si="0"/>
        <v>48026423</v>
      </c>
      <c r="Y21" s="21">
        <f t="shared" si="1"/>
        <v>0</v>
      </c>
      <c r="Z21" s="21">
        <v>0</v>
      </c>
      <c r="AA21" s="21">
        <v>0</v>
      </c>
      <c r="AC21" s="24">
        <f t="shared" si="2"/>
        <v>48026423</v>
      </c>
      <c r="AD21" s="24">
        <f t="shared" si="3"/>
        <v>0</v>
      </c>
      <c r="AE21" s="24"/>
      <c r="AG21" s="24"/>
      <c r="AH21" s="24"/>
    </row>
    <row r="22" spans="1:34" s="21" customFormat="1" x14ac:dyDescent="0.2">
      <c r="A22" s="22">
        <v>8115</v>
      </c>
      <c r="B22" s="11">
        <v>16107</v>
      </c>
      <c r="C22" s="1" t="s">
        <v>175</v>
      </c>
      <c r="D22" s="23">
        <f>VLOOKUP($B22,Total!$A$4:$V$348,Total!C$1,0)</f>
        <v>181</v>
      </c>
      <c r="E22" s="23">
        <f>VLOOKUP($B22,Total!$A$4:$V$348,Total!D$1,0)</f>
        <v>13487396</v>
      </c>
      <c r="F22" s="23">
        <f>VLOOKUP($B22,Total!$A$4:$V$348,Total!E$1,0)</f>
        <v>169</v>
      </c>
      <c r="G22" s="23">
        <f>VLOOKUP($B22,Total!$A$4:$V$348,Total!F$1,0)</f>
        <v>8741863</v>
      </c>
      <c r="H22" s="23">
        <f>VLOOKUP($B22,Total!$A$4:$V$348,Total!G$1,0)</f>
        <v>63</v>
      </c>
      <c r="I22" s="23">
        <f>VLOOKUP($B22,Total!$A$4:$V$348,Total!H$1,0)</f>
        <v>4694508</v>
      </c>
      <c r="J22" s="23">
        <f>VLOOKUP($B22,Total!$A$4:$V$348,Total!I$1,0)</f>
        <v>62</v>
      </c>
      <c r="K22" s="23">
        <f>VLOOKUP($B22,Total!$A$4:$V$348,Total!J$1,0)</f>
        <v>3207074</v>
      </c>
      <c r="L22" s="23">
        <f>VLOOKUP($B22,Total!$A$4:$V$348,Total!K$1,0)</f>
        <v>3</v>
      </c>
      <c r="M22" s="23">
        <f>VLOOKUP($B22,Total!$A$4:$V$348,Total!L$1,0)</f>
        <v>223548</v>
      </c>
      <c r="N22" s="23">
        <f>VLOOKUP($B22,Total!$A$4:$V$348,Total!M$1,0)</f>
        <v>0</v>
      </c>
      <c r="O22" s="23">
        <f>VLOOKUP($B22,Total!$A$4:$V$348,Total!N$1,0)</f>
        <v>0</v>
      </c>
      <c r="P22" s="23">
        <f>VLOOKUP($B22,Total!$A$4:$V$348,Total!O$1,0)</f>
        <v>19</v>
      </c>
      <c r="Q22" s="23">
        <f>VLOOKUP($B22,Total!$A$4:$V$348,Total!P$1,0)</f>
        <v>1415804</v>
      </c>
      <c r="R22" s="23">
        <f>VLOOKUP($B22,Total!$A$4:$V$348,Total!Q$1,0)</f>
        <v>6</v>
      </c>
      <c r="S22" s="23">
        <f>VLOOKUP($B22,Total!$A$4:$V$348,Total!R$1,0)</f>
        <v>310362</v>
      </c>
      <c r="T22" s="23">
        <f>VLOOKUP($B22,Total!$A$4:$V$348,Total!S$1,0)</f>
        <v>0</v>
      </c>
      <c r="U22" s="23">
        <f>VLOOKUP($B22,Total!$A$4:$V$348,Total!T$1,0)</f>
        <v>0</v>
      </c>
      <c r="V22" s="23">
        <f>VLOOKUP($B22,Total!$A$4:$V$348,Total!U$1,0)</f>
        <v>503</v>
      </c>
      <c r="W22" s="23">
        <f>VLOOKUP($B22,Total!$A$4:$V$348,Total!V$1,0)</f>
        <v>32080555</v>
      </c>
      <c r="X22" s="24">
        <f t="shared" si="0"/>
        <v>32080555</v>
      </c>
      <c r="Y22" s="21">
        <f t="shared" si="1"/>
        <v>0</v>
      </c>
      <c r="Z22" s="21">
        <v>0</v>
      </c>
      <c r="AA22" s="21">
        <v>0</v>
      </c>
      <c r="AC22" s="24">
        <f t="shared" si="2"/>
        <v>32080555</v>
      </c>
      <c r="AD22" s="24">
        <f t="shared" si="3"/>
        <v>0</v>
      </c>
      <c r="AE22" s="24"/>
      <c r="AG22" s="24"/>
      <c r="AH22" s="24"/>
    </row>
    <row r="23" spans="1:34" s="21" customFormat="1" x14ac:dyDescent="0.2">
      <c r="A23" s="22">
        <v>8116</v>
      </c>
      <c r="B23" s="11">
        <v>16109</v>
      </c>
      <c r="C23" s="1" t="s">
        <v>176</v>
      </c>
      <c r="D23" s="23">
        <f>VLOOKUP($B23,Total!$A$4:$V$348,Total!C$1,0)</f>
        <v>207</v>
      </c>
      <c r="E23" s="23">
        <f>VLOOKUP($B23,Total!$A$4:$V$348,Total!D$1,0)</f>
        <v>15424812</v>
      </c>
      <c r="F23" s="23">
        <f>VLOOKUP($B23,Total!$A$4:$V$348,Total!E$1,0)</f>
        <v>196</v>
      </c>
      <c r="G23" s="23">
        <f>VLOOKUP($B23,Total!$A$4:$V$348,Total!F$1,0)</f>
        <v>10138492</v>
      </c>
      <c r="H23" s="23">
        <f>VLOOKUP($B23,Total!$A$4:$V$348,Total!G$1,0)</f>
        <v>49</v>
      </c>
      <c r="I23" s="23">
        <f>VLOOKUP($B23,Total!$A$4:$V$348,Total!H$1,0)</f>
        <v>3651284</v>
      </c>
      <c r="J23" s="23">
        <f>VLOOKUP($B23,Total!$A$4:$V$348,Total!I$1,0)</f>
        <v>17</v>
      </c>
      <c r="K23" s="23">
        <f>VLOOKUP($B23,Total!$A$4:$V$348,Total!J$1,0)</f>
        <v>879359</v>
      </c>
      <c r="L23" s="23">
        <f>VLOOKUP($B23,Total!$A$4:$V$348,Total!K$1,0)</f>
        <v>8</v>
      </c>
      <c r="M23" s="23">
        <f>VLOOKUP($B23,Total!$A$4:$V$348,Total!L$1,0)</f>
        <v>596128</v>
      </c>
      <c r="N23" s="23">
        <f>VLOOKUP($B23,Total!$A$4:$V$348,Total!M$1,0)</f>
        <v>3</v>
      </c>
      <c r="O23" s="23">
        <f>VLOOKUP($B23,Total!$A$4:$V$348,Total!N$1,0)</f>
        <v>155181</v>
      </c>
      <c r="P23" s="23">
        <f>VLOOKUP($B23,Total!$A$4:$V$348,Total!O$1,0)</f>
        <v>0</v>
      </c>
      <c r="Q23" s="23">
        <f>VLOOKUP($B23,Total!$A$4:$V$348,Total!P$1,0)</f>
        <v>0</v>
      </c>
      <c r="R23" s="23">
        <f>VLOOKUP($B23,Total!$A$4:$V$348,Total!Q$1,0)</f>
        <v>0</v>
      </c>
      <c r="S23" s="23">
        <f>VLOOKUP($B23,Total!$A$4:$V$348,Total!R$1,0)</f>
        <v>0</v>
      </c>
      <c r="T23" s="23">
        <f>VLOOKUP($B23,Total!$A$4:$V$348,Total!S$1,0)</f>
        <v>0</v>
      </c>
      <c r="U23" s="23">
        <f>VLOOKUP($B23,Total!$A$4:$V$348,Total!T$1,0)</f>
        <v>0</v>
      </c>
      <c r="V23" s="23">
        <f>VLOOKUP($B23,Total!$A$4:$V$348,Total!U$1,0)</f>
        <v>480</v>
      </c>
      <c r="W23" s="23">
        <f>VLOOKUP($B23,Total!$A$4:$V$348,Total!V$1,0)</f>
        <v>30845256</v>
      </c>
      <c r="X23" s="24">
        <f t="shared" si="0"/>
        <v>30845256</v>
      </c>
      <c r="Y23" s="21">
        <f t="shared" si="1"/>
        <v>0</v>
      </c>
      <c r="Z23" s="21">
        <v>0</v>
      </c>
      <c r="AA23" s="21">
        <v>0</v>
      </c>
      <c r="AC23" s="24">
        <f t="shared" si="2"/>
        <v>30845256</v>
      </c>
      <c r="AD23" s="24">
        <f t="shared" si="3"/>
        <v>0</v>
      </c>
      <c r="AE23" s="24"/>
      <c r="AG23" s="24"/>
      <c r="AH23" s="24"/>
    </row>
    <row r="24" spans="1:34" s="21" customFormat="1" x14ac:dyDescent="0.2">
      <c r="A24" s="22">
        <v>8117</v>
      </c>
      <c r="B24" s="11">
        <v>16105</v>
      </c>
      <c r="C24" s="1" t="s">
        <v>177</v>
      </c>
      <c r="D24" s="23">
        <f>VLOOKUP($B24,Total!$A$4:$V$348,Total!C$1,0)</f>
        <v>177</v>
      </c>
      <c r="E24" s="23">
        <f>VLOOKUP($B24,Total!$A$4:$V$348,Total!D$1,0)</f>
        <v>13189332</v>
      </c>
      <c r="F24" s="23">
        <f>VLOOKUP($B24,Total!$A$4:$V$348,Total!E$1,0)</f>
        <v>143</v>
      </c>
      <c r="G24" s="23">
        <f>VLOOKUP($B24,Total!$A$4:$V$348,Total!F$1,0)</f>
        <v>7396961</v>
      </c>
      <c r="H24" s="23">
        <f>VLOOKUP($B24,Total!$A$4:$V$348,Total!G$1,0)</f>
        <v>102</v>
      </c>
      <c r="I24" s="23">
        <f>VLOOKUP($B24,Total!$A$4:$V$348,Total!H$1,0)</f>
        <v>7600632</v>
      </c>
      <c r="J24" s="23">
        <f>VLOOKUP($B24,Total!$A$4:$V$348,Total!I$1,0)</f>
        <v>45</v>
      </c>
      <c r="K24" s="23">
        <f>VLOOKUP($B24,Total!$A$4:$V$348,Total!J$1,0)</f>
        <v>2327715</v>
      </c>
      <c r="L24" s="23">
        <f>VLOOKUP($B24,Total!$A$4:$V$348,Total!K$1,0)</f>
        <v>0</v>
      </c>
      <c r="M24" s="23">
        <f>VLOOKUP($B24,Total!$A$4:$V$348,Total!L$1,0)</f>
        <v>0</v>
      </c>
      <c r="N24" s="23">
        <f>VLOOKUP($B24,Total!$A$4:$V$348,Total!M$1,0)</f>
        <v>0</v>
      </c>
      <c r="O24" s="23">
        <f>VLOOKUP($B24,Total!$A$4:$V$348,Total!N$1,0)</f>
        <v>0</v>
      </c>
      <c r="P24" s="23">
        <f>VLOOKUP($B24,Total!$A$4:$V$348,Total!O$1,0)</f>
        <v>4</v>
      </c>
      <c r="Q24" s="23">
        <f>VLOOKUP($B24,Total!$A$4:$V$348,Total!P$1,0)</f>
        <v>298064</v>
      </c>
      <c r="R24" s="23">
        <f>VLOOKUP($B24,Total!$A$4:$V$348,Total!Q$1,0)</f>
        <v>3</v>
      </c>
      <c r="S24" s="23">
        <f>VLOOKUP($B24,Total!$A$4:$V$348,Total!R$1,0)</f>
        <v>155181</v>
      </c>
      <c r="T24" s="23">
        <f>VLOOKUP($B24,Total!$A$4:$V$348,Total!S$1,0)</f>
        <v>2</v>
      </c>
      <c r="U24" s="23">
        <f>VLOOKUP($B24,Total!$A$4:$V$348,Total!T$1,0)</f>
        <v>108868</v>
      </c>
      <c r="V24" s="23">
        <f>VLOOKUP($B24,Total!$A$4:$V$348,Total!U$1,0)</f>
        <v>476</v>
      </c>
      <c r="W24" s="23">
        <f>VLOOKUP($B24,Total!$A$4:$V$348,Total!V$1,0)</f>
        <v>31076753</v>
      </c>
      <c r="X24" s="24">
        <f t="shared" si="0"/>
        <v>31076753</v>
      </c>
      <c r="Y24" s="21">
        <f t="shared" si="1"/>
        <v>0</v>
      </c>
      <c r="Z24" s="21">
        <v>1</v>
      </c>
      <c r="AA24" s="21">
        <v>0</v>
      </c>
      <c r="AC24" s="24">
        <f t="shared" si="2"/>
        <v>31076754</v>
      </c>
      <c r="AD24" s="24">
        <f t="shared" si="3"/>
        <v>0</v>
      </c>
      <c r="AE24" s="24"/>
      <c r="AG24" s="24"/>
      <c r="AH24" s="24"/>
    </row>
    <row r="25" spans="1:34" s="21" customFormat="1" x14ac:dyDescent="0.2">
      <c r="A25" s="22">
        <v>8118</v>
      </c>
      <c r="B25" s="11">
        <v>16104</v>
      </c>
      <c r="C25" s="1" t="s">
        <v>178</v>
      </c>
      <c r="D25" s="23">
        <f>VLOOKUP($B25,Total!$A$4:$V$348,Total!C$1,0)</f>
        <v>247</v>
      </c>
      <c r="E25" s="23">
        <f>VLOOKUP($B25,Total!$A$4:$V$348,Total!D$1,0)</f>
        <v>18405452</v>
      </c>
      <c r="F25" s="23">
        <f>VLOOKUP($B25,Total!$A$4:$V$348,Total!E$1,0)</f>
        <v>259</v>
      </c>
      <c r="G25" s="23">
        <f>VLOOKUP($B25,Total!$A$4:$V$348,Total!F$1,0)</f>
        <v>13397293</v>
      </c>
      <c r="H25" s="23">
        <f>VLOOKUP($B25,Total!$A$4:$V$348,Total!G$1,0)</f>
        <v>63</v>
      </c>
      <c r="I25" s="23">
        <f>VLOOKUP($B25,Total!$A$4:$V$348,Total!H$1,0)</f>
        <v>4694508</v>
      </c>
      <c r="J25" s="23">
        <f>VLOOKUP($B25,Total!$A$4:$V$348,Total!I$1,0)</f>
        <v>27</v>
      </c>
      <c r="K25" s="23">
        <f>VLOOKUP($B25,Total!$A$4:$V$348,Total!J$1,0)</f>
        <v>1396629</v>
      </c>
      <c r="L25" s="23">
        <f>VLOOKUP($B25,Total!$A$4:$V$348,Total!K$1,0)</f>
        <v>0</v>
      </c>
      <c r="M25" s="23">
        <f>VLOOKUP($B25,Total!$A$4:$V$348,Total!L$1,0)</f>
        <v>0</v>
      </c>
      <c r="N25" s="23">
        <f>VLOOKUP($B25,Total!$A$4:$V$348,Total!M$1,0)</f>
        <v>0</v>
      </c>
      <c r="O25" s="23">
        <f>VLOOKUP($B25,Total!$A$4:$V$348,Total!N$1,0)</f>
        <v>0</v>
      </c>
      <c r="P25" s="23">
        <f>VLOOKUP($B25,Total!$A$4:$V$348,Total!O$1,0)</f>
        <v>0</v>
      </c>
      <c r="Q25" s="23">
        <f>VLOOKUP($B25,Total!$A$4:$V$348,Total!P$1,0)</f>
        <v>0</v>
      </c>
      <c r="R25" s="23">
        <f>VLOOKUP($B25,Total!$A$4:$V$348,Total!Q$1,0)</f>
        <v>0</v>
      </c>
      <c r="S25" s="23">
        <f>VLOOKUP($B25,Total!$A$4:$V$348,Total!R$1,0)</f>
        <v>0</v>
      </c>
      <c r="T25" s="23">
        <f>VLOOKUP($B25,Total!$A$4:$V$348,Total!S$1,0)</f>
        <v>0</v>
      </c>
      <c r="U25" s="23">
        <f>VLOOKUP($B25,Total!$A$4:$V$348,Total!T$1,0)</f>
        <v>0</v>
      </c>
      <c r="V25" s="23">
        <f>VLOOKUP($B25,Total!$A$4:$V$348,Total!U$1,0)</f>
        <v>596</v>
      </c>
      <c r="W25" s="23">
        <f>VLOOKUP($B25,Total!$A$4:$V$348,Total!V$1,0)</f>
        <v>37893882</v>
      </c>
      <c r="X25" s="24">
        <f t="shared" si="0"/>
        <v>37893882</v>
      </c>
      <c r="Y25" s="21">
        <f t="shared" si="1"/>
        <v>0</v>
      </c>
      <c r="Z25" s="21">
        <v>0</v>
      </c>
      <c r="AA25" s="21">
        <v>0</v>
      </c>
      <c r="AC25" s="24">
        <f t="shared" si="2"/>
        <v>37893882</v>
      </c>
      <c r="AD25" s="24">
        <f t="shared" si="3"/>
        <v>0</v>
      </c>
      <c r="AE25" s="24"/>
      <c r="AG25" s="24"/>
      <c r="AH25" s="24"/>
    </row>
    <row r="26" spans="1:34" s="21" customFormat="1" x14ac:dyDescent="0.2">
      <c r="A26" s="22">
        <v>8119</v>
      </c>
      <c r="B26" s="11">
        <v>16206</v>
      </c>
      <c r="C26" s="1" t="s">
        <v>179</v>
      </c>
      <c r="D26" s="23">
        <f>VLOOKUP($B26,Total!$A$4:$V$348,Total!C$1,0)</f>
        <v>4</v>
      </c>
      <c r="E26" s="23">
        <f>VLOOKUP($B26,Total!$A$4:$V$348,Total!D$1,0)</f>
        <v>298064</v>
      </c>
      <c r="F26" s="23">
        <f>VLOOKUP($B26,Total!$A$4:$V$348,Total!E$1,0)</f>
        <v>1</v>
      </c>
      <c r="G26" s="23">
        <f>VLOOKUP($B26,Total!$A$4:$V$348,Total!F$1,0)</f>
        <v>51727</v>
      </c>
      <c r="H26" s="23">
        <f>VLOOKUP($B26,Total!$A$4:$V$348,Total!G$1,0)</f>
        <v>30</v>
      </c>
      <c r="I26" s="23">
        <f>VLOOKUP($B26,Total!$A$4:$V$348,Total!H$1,0)</f>
        <v>2235480</v>
      </c>
      <c r="J26" s="23">
        <f>VLOOKUP($B26,Total!$A$4:$V$348,Total!I$1,0)</f>
        <v>19</v>
      </c>
      <c r="K26" s="23">
        <f>VLOOKUP($B26,Total!$A$4:$V$348,Total!J$1,0)</f>
        <v>982813</v>
      </c>
      <c r="L26" s="23">
        <f>VLOOKUP($B26,Total!$A$4:$V$348,Total!K$1,0)</f>
        <v>5</v>
      </c>
      <c r="M26" s="23">
        <f>VLOOKUP($B26,Total!$A$4:$V$348,Total!L$1,0)</f>
        <v>372580</v>
      </c>
      <c r="N26" s="23">
        <f>VLOOKUP($B26,Total!$A$4:$V$348,Total!M$1,0)</f>
        <v>0</v>
      </c>
      <c r="O26" s="23">
        <f>VLOOKUP($B26,Total!$A$4:$V$348,Total!N$1,0)</f>
        <v>0</v>
      </c>
      <c r="P26" s="23">
        <f>VLOOKUP($B26,Total!$A$4:$V$348,Total!O$1,0)</f>
        <v>0</v>
      </c>
      <c r="Q26" s="23">
        <f>VLOOKUP($B26,Total!$A$4:$V$348,Total!P$1,0)</f>
        <v>0</v>
      </c>
      <c r="R26" s="23">
        <f>VLOOKUP($B26,Total!$A$4:$V$348,Total!Q$1,0)</f>
        <v>0</v>
      </c>
      <c r="S26" s="23">
        <f>VLOOKUP($B26,Total!$A$4:$V$348,Total!R$1,0)</f>
        <v>0</v>
      </c>
      <c r="T26" s="23">
        <f>VLOOKUP($B26,Total!$A$4:$V$348,Total!S$1,0)</f>
        <v>0</v>
      </c>
      <c r="U26" s="23">
        <f>VLOOKUP($B26,Total!$A$4:$V$348,Total!T$1,0)</f>
        <v>0</v>
      </c>
      <c r="V26" s="23">
        <f>VLOOKUP($B26,Total!$A$4:$V$348,Total!U$1,0)</f>
        <v>59</v>
      </c>
      <c r="W26" s="23">
        <f>VLOOKUP($B26,Total!$A$4:$V$348,Total!V$1,0)</f>
        <v>3940664</v>
      </c>
      <c r="X26" s="24">
        <f t="shared" si="0"/>
        <v>3940664</v>
      </c>
      <c r="Y26" s="21">
        <f t="shared" si="1"/>
        <v>0</v>
      </c>
      <c r="Z26" s="21">
        <v>0</v>
      </c>
      <c r="AA26" s="21">
        <v>0</v>
      </c>
      <c r="AC26" s="24">
        <f t="shared" si="2"/>
        <v>3940664</v>
      </c>
      <c r="AD26" s="24">
        <f t="shared" si="3"/>
        <v>0</v>
      </c>
      <c r="AE26" s="24"/>
      <c r="AG26" s="24"/>
      <c r="AH26" s="24"/>
    </row>
    <row r="27" spans="1:34" s="21" customFormat="1" x14ac:dyDescent="0.2">
      <c r="A27" s="22">
        <v>8120</v>
      </c>
      <c r="B27" s="11">
        <v>16203</v>
      </c>
      <c r="C27" s="1" t="s">
        <v>180</v>
      </c>
      <c r="D27" s="23">
        <f>VLOOKUP($B27,Total!$A$4:$V$348,Total!C$1,0)</f>
        <v>243</v>
      </c>
      <c r="E27" s="23">
        <f>VLOOKUP($B27,Total!$A$4:$V$348,Total!D$1,0)</f>
        <v>18107388</v>
      </c>
      <c r="F27" s="23">
        <f>VLOOKUP($B27,Total!$A$4:$V$348,Total!E$1,0)</f>
        <v>314</v>
      </c>
      <c r="G27" s="23">
        <f>VLOOKUP($B27,Total!$A$4:$V$348,Total!F$1,0)</f>
        <v>16242278</v>
      </c>
      <c r="H27" s="23">
        <f>VLOOKUP($B27,Total!$A$4:$V$348,Total!G$1,0)</f>
        <v>21</v>
      </c>
      <c r="I27" s="23">
        <f>VLOOKUP($B27,Total!$A$4:$V$348,Total!H$1,0)</f>
        <v>1564836</v>
      </c>
      <c r="J27" s="23">
        <f>VLOOKUP($B27,Total!$A$4:$V$348,Total!I$1,0)</f>
        <v>15</v>
      </c>
      <c r="K27" s="23">
        <f>VLOOKUP($B27,Total!$A$4:$V$348,Total!J$1,0)</f>
        <v>775905</v>
      </c>
      <c r="L27" s="23">
        <f>VLOOKUP($B27,Total!$A$4:$V$348,Total!K$1,0)</f>
        <v>4</v>
      </c>
      <c r="M27" s="23">
        <f>VLOOKUP($B27,Total!$A$4:$V$348,Total!L$1,0)</f>
        <v>298064</v>
      </c>
      <c r="N27" s="23">
        <f>VLOOKUP($B27,Total!$A$4:$V$348,Total!M$1,0)</f>
        <v>0</v>
      </c>
      <c r="O27" s="23">
        <f>VLOOKUP($B27,Total!$A$4:$V$348,Total!N$1,0)</f>
        <v>0</v>
      </c>
      <c r="P27" s="23">
        <f>VLOOKUP($B27,Total!$A$4:$V$348,Total!O$1,0)</f>
        <v>0</v>
      </c>
      <c r="Q27" s="23">
        <f>VLOOKUP($B27,Total!$A$4:$V$348,Total!P$1,0)</f>
        <v>0</v>
      </c>
      <c r="R27" s="23">
        <f>VLOOKUP($B27,Total!$A$4:$V$348,Total!Q$1,0)</f>
        <v>0</v>
      </c>
      <c r="S27" s="23">
        <f>VLOOKUP($B27,Total!$A$4:$V$348,Total!R$1,0)</f>
        <v>0</v>
      </c>
      <c r="T27" s="23">
        <f>VLOOKUP($B27,Total!$A$4:$V$348,Total!S$1,0)</f>
        <v>0</v>
      </c>
      <c r="U27" s="23">
        <f>VLOOKUP($B27,Total!$A$4:$V$348,Total!T$1,0)</f>
        <v>0</v>
      </c>
      <c r="V27" s="23">
        <f>VLOOKUP($B27,Total!$A$4:$V$348,Total!U$1,0)</f>
        <v>597</v>
      </c>
      <c r="W27" s="23">
        <f>VLOOKUP($B27,Total!$A$4:$V$348,Total!V$1,0)</f>
        <v>36988471</v>
      </c>
      <c r="X27" s="24">
        <f t="shared" si="0"/>
        <v>36988471</v>
      </c>
      <c r="Y27" s="21">
        <f t="shared" si="1"/>
        <v>0</v>
      </c>
      <c r="Z27" s="21">
        <v>0</v>
      </c>
      <c r="AA27" s="21">
        <v>0</v>
      </c>
      <c r="AC27" s="24">
        <f t="shared" si="2"/>
        <v>36988471</v>
      </c>
      <c r="AD27" s="24">
        <f t="shared" si="3"/>
        <v>0</v>
      </c>
      <c r="AE27" s="24"/>
      <c r="AG27" s="24"/>
      <c r="AH27" s="24"/>
    </row>
    <row r="28" spans="1:34" s="21" customFormat="1" x14ac:dyDescent="0.2">
      <c r="A28" s="22">
        <v>8121</v>
      </c>
      <c r="B28" s="11">
        <v>16103</v>
      </c>
      <c r="C28" s="1" t="s">
        <v>181</v>
      </c>
      <c r="D28" s="23">
        <f>VLOOKUP($B28,Total!$A$4:$V$348,Total!C$1,0)</f>
        <v>126</v>
      </c>
      <c r="E28" s="23">
        <f>VLOOKUP($B28,Total!$A$4:$V$348,Total!D$1,0)</f>
        <v>9389016</v>
      </c>
      <c r="F28" s="23">
        <f>VLOOKUP($B28,Total!$A$4:$V$348,Total!E$1,0)</f>
        <v>138</v>
      </c>
      <c r="G28" s="23">
        <f>VLOOKUP($B28,Total!$A$4:$V$348,Total!F$1,0)</f>
        <v>7138326</v>
      </c>
      <c r="H28" s="23">
        <f>VLOOKUP($B28,Total!$A$4:$V$348,Total!G$1,0)</f>
        <v>104</v>
      </c>
      <c r="I28" s="23">
        <f>VLOOKUP($B28,Total!$A$4:$V$348,Total!H$1,0)</f>
        <v>7749664</v>
      </c>
      <c r="J28" s="23">
        <f>VLOOKUP($B28,Total!$A$4:$V$348,Total!I$1,0)</f>
        <v>68</v>
      </c>
      <c r="K28" s="23">
        <f>VLOOKUP($B28,Total!$A$4:$V$348,Total!J$1,0)</f>
        <v>3517436</v>
      </c>
      <c r="L28" s="23">
        <f>VLOOKUP($B28,Total!$A$4:$V$348,Total!K$1,0)</f>
        <v>0</v>
      </c>
      <c r="M28" s="23">
        <f>VLOOKUP($B28,Total!$A$4:$V$348,Total!L$1,0)</f>
        <v>0</v>
      </c>
      <c r="N28" s="23">
        <f>VLOOKUP($B28,Total!$A$4:$V$348,Total!M$1,0)</f>
        <v>0</v>
      </c>
      <c r="O28" s="23">
        <f>VLOOKUP($B28,Total!$A$4:$V$348,Total!N$1,0)</f>
        <v>0</v>
      </c>
      <c r="P28" s="23">
        <f>VLOOKUP($B28,Total!$A$4:$V$348,Total!O$1,0)</f>
        <v>61</v>
      </c>
      <c r="Q28" s="23">
        <f>VLOOKUP($B28,Total!$A$4:$V$348,Total!P$1,0)</f>
        <v>4545476</v>
      </c>
      <c r="R28" s="23">
        <f>VLOOKUP($B28,Total!$A$4:$V$348,Total!Q$1,0)</f>
        <v>26</v>
      </c>
      <c r="S28" s="23">
        <f>VLOOKUP($B28,Total!$A$4:$V$348,Total!R$1,0)</f>
        <v>1344902</v>
      </c>
      <c r="T28" s="23">
        <f>VLOOKUP($B28,Total!$A$4:$V$348,Total!S$1,0)</f>
        <v>0</v>
      </c>
      <c r="U28" s="23">
        <f>VLOOKUP($B28,Total!$A$4:$V$348,Total!T$1,0)</f>
        <v>0</v>
      </c>
      <c r="V28" s="23">
        <f>VLOOKUP($B28,Total!$A$4:$V$348,Total!U$1,0)</f>
        <v>523</v>
      </c>
      <c r="W28" s="23">
        <f>VLOOKUP($B28,Total!$A$4:$V$348,Total!V$1,0)</f>
        <v>33684820</v>
      </c>
      <c r="X28" s="24">
        <f t="shared" si="0"/>
        <v>33684820</v>
      </c>
      <c r="Y28" s="21">
        <f t="shared" si="1"/>
        <v>0</v>
      </c>
      <c r="Z28" s="21">
        <v>0</v>
      </c>
      <c r="AA28" s="21">
        <v>0</v>
      </c>
      <c r="AC28" s="24">
        <f t="shared" si="2"/>
        <v>33684820</v>
      </c>
      <c r="AD28" s="24">
        <f t="shared" si="3"/>
        <v>0</v>
      </c>
      <c r="AE28" s="24"/>
      <c r="AG28" s="24"/>
      <c r="AH28" s="24"/>
    </row>
    <row r="29" spans="1:34" ht="13.5" customHeight="1" x14ac:dyDescent="0.2">
      <c r="A29" s="197" t="s">
        <v>366</v>
      </c>
      <c r="B29" s="197"/>
      <c r="C29" s="197"/>
      <c r="D29" s="25">
        <f t="shared" ref="D29:W29" si="4">SUM(D8:D28)</f>
        <v>4487</v>
      </c>
      <c r="E29" s="25">
        <f t="shared" si="4"/>
        <v>334353292</v>
      </c>
      <c r="F29" s="25">
        <f t="shared" si="4"/>
        <v>4623</v>
      </c>
      <c r="G29" s="25">
        <f t="shared" si="4"/>
        <v>239133921</v>
      </c>
      <c r="H29" s="25">
        <f t="shared" si="4"/>
        <v>1705</v>
      </c>
      <c r="I29" s="25">
        <f t="shared" si="4"/>
        <v>127049780</v>
      </c>
      <c r="J29" s="25">
        <f t="shared" si="4"/>
        <v>1103</v>
      </c>
      <c r="K29" s="25">
        <f t="shared" si="4"/>
        <v>57054881</v>
      </c>
      <c r="L29" s="25">
        <f t="shared" si="4"/>
        <v>68</v>
      </c>
      <c r="M29" s="25">
        <f t="shared" si="4"/>
        <v>5067088</v>
      </c>
      <c r="N29" s="25">
        <f t="shared" si="4"/>
        <v>15</v>
      </c>
      <c r="O29" s="25">
        <f t="shared" si="4"/>
        <v>775905</v>
      </c>
      <c r="P29" s="25">
        <f t="shared" si="4"/>
        <v>488</v>
      </c>
      <c r="Q29" s="25">
        <f t="shared" si="4"/>
        <v>36363808</v>
      </c>
      <c r="R29" s="25">
        <f t="shared" si="4"/>
        <v>166</v>
      </c>
      <c r="S29" s="25">
        <f t="shared" si="4"/>
        <v>8586682</v>
      </c>
      <c r="T29" s="25">
        <f t="shared" si="4"/>
        <v>6</v>
      </c>
      <c r="U29" s="25">
        <f t="shared" si="4"/>
        <v>217736</v>
      </c>
      <c r="V29" s="25">
        <f t="shared" si="4"/>
        <v>12661</v>
      </c>
      <c r="W29" s="25">
        <f t="shared" si="4"/>
        <v>808603093</v>
      </c>
    </row>
    <row r="31" spans="1:34" x14ac:dyDescent="0.2">
      <c r="E31" s="31" t="s">
        <v>367</v>
      </c>
      <c r="F31" s="32">
        <v>72486</v>
      </c>
    </row>
    <row r="32" spans="1:34" x14ac:dyDescent="0.2">
      <c r="E32" s="31" t="s">
        <v>368</v>
      </c>
      <c r="F32" s="32">
        <v>50318</v>
      </c>
    </row>
  </sheetData>
  <mergeCells count="13">
    <mergeCell ref="A29:C29"/>
    <mergeCell ref="A1:W1"/>
    <mergeCell ref="A2:W2"/>
    <mergeCell ref="A4:W4"/>
    <mergeCell ref="A6:A7"/>
    <mergeCell ref="B6:B7"/>
    <mergeCell ref="C6:C7"/>
    <mergeCell ref="D6:G6"/>
    <mergeCell ref="H6:K6"/>
    <mergeCell ref="L6:O6"/>
    <mergeCell ref="P6:S6"/>
    <mergeCell ref="T6:U6"/>
    <mergeCell ref="V6:W6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0"/>
  <sheetViews>
    <sheetView zoomScale="85" zoomScaleNormal="85" workbookViewId="0">
      <pane xSplit="2" ySplit="3" topLeftCell="C130" activePane="bottomRight" state="frozen"/>
      <selection activeCell="AN30" sqref="AN30"/>
      <selection pane="topRight" activeCell="AN30" sqref="AN30"/>
      <selection pane="bottomLeft" activeCell="AN30" sqref="AN30"/>
      <selection pane="bottomRight" activeCell="AN30" sqref="AN30"/>
    </sheetView>
  </sheetViews>
  <sheetFormatPr baseColWidth="10" defaultColWidth="9.140625" defaultRowHeight="12.75" x14ac:dyDescent="0.2"/>
  <cols>
    <col min="1" max="1" width="19.42578125" style="1" customWidth="1"/>
    <col min="2" max="2" width="23" style="1" customWidth="1"/>
    <col min="3" max="3" width="11.5703125" style="1"/>
    <col min="4" max="4" width="14.5703125" style="1" hidden="1" customWidth="1"/>
    <col min="5" max="5" width="0" style="1" hidden="1" customWidth="1"/>
    <col min="6" max="6" width="14.5703125" style="1" hidden="1" customWidth="1"/>
    <col min="7" max="7" width="0" style="1" hidden="1" customWidth="1"/>
    <col min="8" max="8" width="14.5703125" style="1" hidden="1" customWidth="1"/>
    <col min="9" max="9" width="0" style="1" hidden="1" customWidth="1"/>
    <col min="10" max="10" width="14.5703125" style="1" hidden="1" customWidth="1"/>
    <col min="11" max="11" width="0" style="1" hidden="1" customWidth="1"/>
    <col min="12" max="12" width="12" style="1" hidden="1" customWidth="1"/>
    <col min="13" max="13" width="0" style="1" hidden="1" customWidth="1"/>
    <col min="14" max="14" width="12" style="1" hidden="1" customWidth="1"/>
    <col min="15" max="15" width="0" style="1" hidden="1" customWidth="1"/>
    <col min="16" max="16" width="14.5703125" style="1" hidden="1" customWidth="1"/>
    <col min="17" max="17" width="0" style="1" hidden="1" customWidth="1"/>
    <col min="18" max="18" width="13" style="1" hidden="1" customWidth="1"/>
    <col min="19" max="19" width="0" style="1" hidden="1" customWidth="1"/>
    <col min="20" max="20" width="12" style="1" hidden="1" customWidth="1"/>
    <col min="21" max="21" width="0" style="1" hidden="1" customWidth="1"/>
    <col min="22" max="22" width="17.42578125" style="1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22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</row>
    <row r="2" spans="1:22" ht="15.75" customHeight="1" x14ac:dyDescent="0.2">
      <c r="C2" s="215" t="s">
        <v>0</v>
      </c>
      <c r="D2" s="215"/>
      <c r="E2" s="215"/>
      <c r="F2" s="215"/>
      <c r="G2" s="215" t="s">
        <v>1</v>
      </c>
      <c r="H2" s="215"/>
      <c r="I2" s="215"/>
      <c r="J2" s="215"/>
      <c r="K2" s="215" t="s">
        <v>2</v>
      </c>
      <c r="L2" s="215"/>
      <c r="M2" s="215"/>
      <c r="N2" s="215"/>
      <c r="O2" s="215" t="s">
        <v>3</v>
      </c>
      <c r="P2" s="215"/>
      <c r="Q2" s="215"/>
      <c r="R2" s="215"/>
      <c r="S2" s="216" t="s">
        <v>4</v>
      </c>
      <c r="T2" s="216"/>
      <c r="U2" s="2" t="s">
        <v>5</v>
      </c>
      <c r="V2" s="3"/>
    </row>
    <row r="3" spans="1:22" ht="140.25" x14ac:dyDescent="0.2">
      <c r="A3" s="4" t="s">
        <v>6</v>
      </c>
      <c r="B3" s="4" t="s">
        <v>7</v>
      </c>
      <c r="C3" s="5" t="s">
        <v>8</v>
      </c>
      <c r="D3" s="6" t="s">
        <v>9</v>
      </c>
      <c r="E3" s="6" t="s">
        <v>10</v>
      </c>
      <c r="F3" s="7" t="s">
        <v>11</v>
      </c>
      <c r="G3" s="5" t="s">
        <v>8</v>
      </c>
      <c r="H3" s="6" t="s">
        <v>9</v>
      </c>
      <c r="I3" s="6" t="s">
        <v>10</v>
      </c>
      <c r="J3" s="7" t="s">
        <v>11</v>
      </c>
      <c r="K3" s="5" t="s">
        <v>8</v>
      </c>
      <c r="L3" s="6" t="s">
        <v>9</v>
      </c>
      <c r="M3" s="6" t="s">
        <v>10</v>
      </c>
      <c r="N3" s="7" t="s">
        <v>11</v>
      </c>
      <c r="O3" s="5" t="s">
        <v>8</v>
      </c>
      <c r="P3" s="6" t="s">
        <v>9</v>
      </c>
      <c r="Q3" s="6" t="s">
        <v>10</v>
      </c>
      <c r="R3" s="7" t="s">
        <v>11</v>
      </c>
      <c r="S3" s="8" t="s">
        <v>12</v>
      </c>
      <c r="T3" s="8" t="s">
        <v>13</v>
      </c>
      <c r="U3" s="9" t="s">
        <v>14</v>
      </c>
      <c r="V3" s="10" t="s">
        <v>15</v>
      </c>
    </row>
    <row r="4" spans="1:22" x14ac:dyDescent="0.2">
      <c r="A4" s="11">
        <v>15101</v>
      </c>
      <c r="B4" s="1" t="s">
        <v>16</v>
      </c>
      <c r="C4" s="12">
        <v>81</v>
      </c>
      <c r="D4" s="12">
        <v>6035796</v>
      </c>
      <c r="E4" s="12">
        <v>25</v>
      </c>
      <c r="F4" s="12">
        <v>1293175</v>
      </c>
      <c r="G4" s="12">
        <v>529</v>
      </c>
      <c r="H4" s="12">
        <v>39418964</v>
      </c>
      <c r="I4" s="12">
        <v>456</v>
      </c>
      <c r="J4" s="12">
        <v>23587512</v>
      </c>
      <c r="K4" s="12">
        <v>25</v>
      </c>
      <c r="L4" s="12">
        <v>1862900</v>
      </c>
      <c r="M4" s="12">
        <v>3</v>
      </c>
      <c r="N4" s="12">
        <v>155181</v>
      </c>
      <c r="O4" s="12">
        <v>0</v>
      </c>
      <c r="P4" s="12">
        <v>0</v>
      </c>
      <c r="Q4" s="12">
        <v>0</v>
      </c>
      <c r="R4" s="12">
        <v>0</v>
      </c>
      <c r="S4" s="12">
        <v>1</v>
      </c>
      <c r="T4" s="12">
        <v>51727</v>
      </c>
      <c r="U4" s="12">
        <v>1120</v>
      </c>
      <c r="V4" s="12">
        <v>72405255</v>
      </c>
    </row>
    <row r="5" spans="1:22" x14ac:dyDescent="0.2">
      <c r="A5" s="11">
        <v>15102</v>
      </c>
      <c r="B5" s="1" t="s">
        <v>17</v>
      </c>
      <c r="C5" s="12">
        <v>0</v>
      </c>
      <c r="D5" s="12">
        <v>0</v>
      </c>
      <c r="E5" s="12">
        <v>0</v>
      </c>
      <c r="F5" s="12">
        <v>0</v>
      </c>
      <c r="G5" s="12">
        <v>4</v>
      </c>
      <c r="H5" s="12">
        <v>298064</v>
      </c>
      <c r="I5" s="12">
        <v>2</v>
      </c>
      <c r="J5" s="12">
        <v>103454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6</v>
      </c>
      <c r="V5" s="12">
        <v>401518</v>
      </c>
    </row>
    <row r="6" spans="1:22" x14ac:dyDescent="0.2">
      <c r="A6" s="11">
        <v>1101</v>
      </c>
      <c r="B6" s="1" t="s">
        <v>18</v>
      </c>
      <c r="C6" s="12">
        <v>1294</v>
      </c>
      <c r="D6" s="12">
        <v>96423704</v>
      </c>
      <c r="E6" s="12">
        <v>1079</v>
      </c>
      <c r="F6" s="12">
        <v>55813433</v>
      </c>
      <c r="G6" s="12">
        <v>533</v>
      </c>
      <c r="H6" s="12">
        <v>39717028</v>
      </c>
      <c r="I6" s="12">
        <v>509</v>
      </c>
      <c r="J6" s="12">
        <v>26329043</v>
      </c>
      <c r="K6" s="12">
        <v>45</v>
      </c>
      <c r="L6" s="12">
        <v>3353220</v>
      </c>
      <c r="M6" s="12">
        <v>1</v>
      </c>
      <c r="N6" s="12">
        <v>51727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3461</v>
      </c>
      <c r="V6" s="12">
        <v>221688155</v>
      </c>
    </row>
    <row r="7" spans="1:22" x14ac:dyDescent="0.2">
      <c r="A7" s="11">
        <v>1405</v>
      </c>
      <c r="B7" s="1" t="s">
        <v>19</v>
      </c>
      <c r="C7" s="12">
        <v>170</v>
      </c>
      <c r="D7" s="12">
        <v>12667720</v>
      </c>
      <c r="E7" s="12">
        <v>167</v>
      </c>
      <c r="F7" s="12">
        <v>8638409</v>
      </c>
      <c r="G7" s="12">
        <v>56</v>
      </c>
      <c r="H7" s="12">
        <v>4172896</v>
      </c>
      <c r="I7" s="12">
        <v>29</v>
      </c>
      <c r="J7" s="12">
        <v>1500083</v>
      </c>
      <c r="K7" s="12">
        <v>0</v>
      </c>
      <c r="L7" s="12">
        <v>0</v>
      </c>
      <c r="M7" s="12">
        <v>0</v>
      </c>
      <c r="N7" s="12">
        <v>0</v>
      </c>
      <c r="O7" s="12">
        <v>27</v>
      </c>
      <c r="P7" s="12">
        <v>2011932</v>
      </c>
      <c r="Q7" s="12">
        <v>1</v>
      </c>
      <c r="R7" s="12">
        <v>51727</v>
      </c>
      <c r="S7" s="12">
        <v>0</v>
      </c>
      <c r="T7" s="12">
        <v>0</v>
      </c>
      <c r="U7" s="12">
        <v>450</v>
      </c>
      <c r="V7" s="12">
        <v>29042767</v>
      </c>
    </row>
    <row r="8" spans="1:22" x14ac:dyDescent="0.2">
      <c r="A8" s="11">
        <v>1401</v>
      </c>
      <c r="B8" s="1" t="s">
        <v>20</v>
      </c>
      <c r="C8" s="12">
        <v>227</v>
      </c>
      <c r="D8" s="12">
        <v>16915132</v>
      </c>
      <c r="E8" s="12">
        <v>301</v>
      </c>
      <c r="F8" s="12">
        <v>15569827</v>
      </c>
      <c r="G8" s="12">
        <v>87</v>
      </c>
      <c r="H8" s="12">
        <v>6482892</v>
      </c>
      <c r="I8" s="12">
        <v>49</v>
      </c>
      <c r="J8" s="12">
        <v>2534623</v>
      </c>
      <c r="K8" s="12">
        <v>4</v>
      </c>
      <c r="L8" s="12">
        <v>298064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3</v>
      </c>
      <c r="T8" s="12">
        <v>60246</v>
      </c>
      <c r="U8" s="12">
        <v>671</v>
      </c>
      <c r="V8" s="12">
        <v>41860784</v>
      </c>
    </row>
    <row r="9" spans="1:22" x14ac:dyDescent="0.2">
      <c r="A9" s="11">
        <v>1404</v>
      </c>
      <c r="B9" s="1" t="s">
        <v>21</v>
      </c>
      <c r="C9" s="12">
        <v>54</v>
      </c>
      <c r="D9" s="12">
        <v>4023864</v>
      </c>
      <c r="E9" s="12">
        <v>81</v>
      </c>
      <c r="F9" s="12">
        <v>4189887</v>
      </c>
      <c r="G9" s="12">
        <v>30</v>
      </c>
      <c r="H9" s="12">
        <v>2235480</v>
      </c>
      <c r="I9" s="12">
        <v>17</v>
      </c>
      <c r="J9" s="12">
        <v>879359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8</v>
      </c>
      <c r="T9" s="12">
        <v>160656</v>
      </c>
      <c r="U9" s="12">
        <v>190</v>
      </c>
      <c r="V9" s="12">
        <v>11489246</v>
      </c>
    </row>
    <row r="10" spans="1:22" x14ac:dyDescent="0.2">
      <c r="A10" s="11">
        <v>1402</v>
      </c>
      <c r="B10" s="1" t="s">
        <v>22</v>
      </c>
      <c r="C10" s="12">
        <v>18</v>
      </c>
      <c r="D10" s="12">
        <v>1341288</v>
      </c>
      <c r="E10" s="12">
        <v>35</v>
      </c>
      <c r="F10" s="12">
        <v>1810445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53</v>
      </c>
      <c r="V10" s="12">
        <v>3151733</v>
      </c>
    </row>
    <row r="11" spans="1:22" x14ac:dyDescent="0.2">
      <c r="A11" s="11">
        <v>1403</v>
      </c>
      <c r="B11" s="1" t="s">
        <v>23</v>
      </c>
      <c r="C11" s="12">
        <v>14</v>
      </c>
      <c r="D11" s="12">
        <v>1043224</v>
      </c>
      <c r="E11" s="12">
        <v>28</v>
      </c>
      <c r="F11" s="12">
        <v>1448356</v>
      </c>
      <c r="G11" s="12">
        <v>8</v>
      </c>
      <c r="H11" s="12">
        <v>596128</v>
      </c>
      <c r="I11" s="12">
        <v>5</v>
      </c>
      <c r="J11" s="12">
        <v>258635</v>
      </c>
      <c r="K11" s="12">
        <v>0</v>
      </c>
      <c r="L11" s="12">
        <v>0</v>
      </c>
      <c r="M11" s="12">
        <v>0</v>
      </c>
      <c r="N11" s="12">
        <v>0</v>
      </c>
      <c r="O11" s="12">
        <v>4</v>
      </c>
      <c r="P11" s="12">
        <v>298064</v>
      </c>
      <c r="Q11" s="12">
        <v>2</v>
      </c>
      <c r="R11" s="12">
        <v>103454</v>
      </c>
      <c r="S11" s="12">
        <v>0</v>
      </c>
      <c r="T11" s="12">
        <v>0</v>
      </c>
      <c r="U11" s="12">
        <v>61</v>
      </c>
      <c r="V11" s="12">
        <v>3747861</v>
      </c>
    </row>
    <row r="12" spans="1:22" x14ac:dyDescent="0.2">
      <c r="A12" s="11">
        <v>1107</v>
      </c>
      <c r="B12" s="1" t="s">
        <v>24</v>
      </c>
      <c r="C12" s="12">
        <v>176</v>
      </c>
      <c r="D12" s="12">
        <v>13114816</v>
      </c>
      <c r="E12" s="12">
        <v>198</v>
      </c>
      <c r="F12" s="12">
        <v>10241946</v>
      </c>
      <c r="G12" s="12">
        <v>255</v>
      </c>
      <c r="H12" s="12">
        <v>19001580</v>
      </c>
      <c r="I12" s="12">
        <v>160</v>
      </c>
      <c r="J12" s="12">
        <v>8276320</v>
      </c>
      <c r="K12" s="12">
        <v>0</v>
      </c>
      <c r="L12" s="12">
        <v>0</v>
      </c>
      <c r="M12" s="12">
        <v>0</v>
      </c>
      <c r="N12" s="12">
        <v>0</v>
      </c>
      <c r="O12" s="12">
        <v>195</v>
      </c>
      <c r="P12" s="12">
        <v>14530620</v>
      </c>
      <c r="Q12" s="12">
        <v>60</v>
      </c>
      <c r="R12" s="12">
        <v>3103620</v>
      </c>
      <c r="S12" s="12">
        <v>1</v>
      </c>
      <c r="T12" s="12">
        <v>20080</v>
      </c>
      <c r="U12" s="12">
        <v>1045</v>
      </c>
      <c r="V12" s="12">
        <v>68288982</v>
      </c>
    </row>
    <row r="13" spans="1:22" x14ac:dyDescent="0.2">
      <c r="A13" s="11">
        <v>15201</v>
      </c>
      <c r="B13" s="1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8</v>
      </c>
      <c r="H13" s="12">
        <v>596128</v>
      </c>
      <c r="I13" s="12">
        <v>16</v>
      </c>
      <c r="J13" s="12">
        <v>827632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24</v>
      </c>
      <c r="V13" s="12">
        <v>1423760</v>
      </c>
    </row>
    <row r="14" spans="1:22" x14ac:dyDescent="0.2">
      <c r="A14" s="11">
        <v>15202</v>
      </c>
      <c r="B14" s="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8</v>
      </c>
      <c r="H14" s="12">
        <v>596128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8</v>
      </c>
      <c r="V14" s="12">
        <v>596128</v>
      </c>
    </row>
    <row r="15" spans="1:22" x14ac:dyDescent="0.2">
      <c r="A15" s="11">
        <v>2301</v>
      </c>
      <c r="B15" s="1" t="s">
        <v>27</v>
      </c>
      <c r="C15" s="12">
        <v>435</v>
      </c>
      <c r="D15" s="12">
        <v>32414460</v>
      </c>
      <c r="E15" s="12">
        <v>354</v>
      </c>
      <c r="F15" s="12">
        <v>18311358</v>
      </c>
      <c r="G15" s="12">
        <v>0</v>
      </c>
      <c r="H15" s="12">
        <v>0</v>
      </c>
      <c r="I15" s="12">
        <v>0</v>
      </c>
      <c r="J15" s="12">
        <v>0</v>
      </c>
      <c r="K15" s="12">
        <v>5</v>
      </c>
      <c r="L15" s="12">
        <v>372580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794</v>
      </c>
      <c r="V15" s="12">
        <v>51098398</v>
      </c>
    </row>
    <row r="16" spans="1:22" x14ac:dyDescent="0.2">
      <c r="A16" s="11">
        <v>2302</v>
      </c>
      <c r="B16" s="1" t="s">
        <v>28</v>
      </c>
      <c r="C16" s="12">
        <v>73</v>
      </c>
      <c r="D16" s="12">
        <v>5439668</v>
      </c>
      <c r="E16" s="12">
        <v>77</v>
      </c>
      <c r="F16" s="12">
        <v>3982979</v>
      </c>
      <c r="G16" s="12">
        <v>23</v>
      </c>
      <c r="H16" s="12">
        <v>1713868</v>
      </c>
      <c r="I16" s="12">
        <v>11</v>
      </c>
      <c r="J16" s="12">
        <v>568997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184</v>
      </c>
      <c r="V16" s="12">
        <v>11705512</v>
      </c>
    </row>
    <row r="17" spans="1:22" x14ac:dyDescent="0.2">
      <c r="A17" s="11">
        <v>2101</v>
      </c>
      <c r="B17" s="1" t="s">
        <v>29</v>
      </c>
      <c r="C17" s="12">
        <v>2035</v>
      </c>
      <c r="D17" s="12">
        <v>151640060</v>
      </c>
      <c r="E17" s="12">
        <v>2806</v>
      </c>
      <c r="F17" s="12">
        <v>145145962</v>
      </c>
      <c r="G17" s="12">
        <v>212</v>
      </c>
      <c r="H17" s="12">
        <v>15797392</v>
      </c>
      <c r="I17" s="12">
        <v>480</v>
      </c>
      <c r="J17" s="12">
        <v>24828960</v>
      </c>
      <c r="K17" s="12">
        <v>17</v>
      </c>
      <c r="L17" s="12">
        <v>1266772</v>
      </c>
      <c r="M17" s="12">
        <v>24</v>
      </c>
      <c r="N17" s="12">
        <v>1241448</v>
      </c>
      <c r="O17" s="12">
        <v>155</v>
      </c>
      <c r="P17" s="12">
        <v>11549980</v>
      </c>
      <c r="Q17" s="12">
        <v>15</v>
      </c>
      <c r="R17" s="12">
        <v>775905</v>
      </c>
      <c r="S17" s="12">
        <v>0</v>
      </c>
      <c r="T17" s="12">
        <v>0</v>
      </c>
      <c r="U17" s="12">
        <v>5744</v>
      </c>
      <c r="V17" s="12">
        <v>352246479</v>
      </c>
    </row>
    <row r="18" spans="1:22" x14ac:dyDescent="0.2">
      <c r="A18" s="11">
        <v>2104</v>
      </c>
      <c r="B18" s="1" t="s">
        <v>30</v>
      </c>
      <c r="C18" s="12">
        <v>204</v>
      </c>
      <c r="D18" s="12">
        <v>15201264</v>
      </c>
      <c r="E18" s="12">
        <v>230</v>
      </c>
      <c r="F18" s="12">
        <v>11897210</v>
      </c>
      <c r="G18" s="12">
        <v>4</v>
      </c>
      <c r="H18" s="12">
        <v>298064</v>
      </c>
      <c r="I18" s="12">
        <v>1</v>
      </c>
      <c r="J18" s="12">
        <v>51727</v>
      </c>
      <c r="K18" s="12">
        <v>3</v>
      </c>
      <c r="L18" s="12">
        <v>223548</v>
      </c>
      <c r="M18" s="12">
        <v>0</v>
      </c>
      <c r="N18" s="12">
        <v>0</v>
      </c>
      <c r="O18" s="12">
        <v>11</v>
      </c>
      <c r="P18" s="12">
        <v>819676</v>
      </c>
      <c r="Q18" s="12">
        <v>3</v>
      </c>
      <c r="R18" s="12">
        <v>155181</v>
      </c>
      <c r="S18" s="12">
        <v>0</v>
      </c>
      <c r="T18" s="12">
        <v>0</v>
      </c>
      <c r="U18" s="12">
        <v>456</v>
      </c>
      <c r="V18" s="12">
        <v>28646670</v>
      </c>
    </row>
    <row r="19" spans="1:22" x14ac:dyDescent="0.2">
      <c r="A19" s="11">
        <v>2102</v>
      </c>
      <c r="B19" s="1" t="s">
        <v>31</v>
      </c>
      <c r="C19" s="12">
        <v>139</v>
      </c>
      <c r="D19" s="12">
        <v>10357724</v>
      </c>
      <c r="E19" s="12">
        <v>187</v>
      </c>
      <c r="F19" s="12">
        <v>9672949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40</v>
      </c>
      <c r="P19" s="12">
        <v>2980640</v>
      </c>
      <c r="Q19" s="12">
        <v>2</v>
      </c>
      <c r="R19" s="12">
        <v>103454</v>
      </c>
      <c r="S19" s="12">
        <v>0</v>
      </c>
      <c r="T19" s="12">
        <v>0</v>
      </c>
      <c r="U19" s="12">
        <v>368</v>
      </c>
      <c r="V19" s="12">
        <v>23114767</v>
      </c>
    </row>
    <row r="20" spans="1:22" x14ac:dyDescent="0.2">
      <c r="A20" s="11">
        <v>2103</v>
      </c>
      <c r="B20" s="1" t="s">
        <v>32</v>
      </c>
      <c r="C20" s="12">
        <v>29</v>
      </c>
      <c r="D20" s="12">
        <v>2160964</v>
      </c>
      <c r="E20" s="12">
        <v>56</v>
      </c>
      <c r="F20" s="12">
        <v>2896712</v>
      </c>
      <c r="G20" s="12">
        <v>26</v>
      </c>
      <c r="H20" s="12">
        <v>1937416</v>
      </c>
      <c r="I20" s="12">
        <v>11</v>
      </c>
      <c r="J20" s="12">
        <v>568997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122</v>
      </c>
      <c r="V20" s="12">
        <v>7564089</v>
      </c>
    </row>
    <row r="21" spans="1:22" x14ac:dyDescent="0.2">
      <c r="A21" s="11">
        <v>2201</v>
      </c>
      <c r="B21" s="1" t="s">
        <v>33</v>
      </c>
      <c r="C21" s="12">
        <v>735</v>
      </c>
      <c r="D21" s="12">
        <v>54769260</v>
      </c>
      <c r="E21" s="12">
        <v>1333</v>
      </c>
      <c r="F21" s="12">
        <v>68952091</v>
      </c>
      <c r="G21" s="12">
        <v>179</v>
      </c>
      <c r="H21" s="12">
        <v>13338364</v>
      </c>
      <c r="I21" s="12">
        <v>374</v>
      </c>
      <c r="J21" s="12">
        <v>19345898</v>
      </c>
      <c r="K21" s="12">
        <v>4</v>
      </c>
      <c r="L21" s="12">
        <v>298064</v>
      </c>
      <c r="M21" s="12">
        <v>3</v>
      </c>
      <c r="N21" s="12">
        <v>155181</v>
      </c>
      <c r="O21" s="12">
        <v>96</v>
      </c>
      <c r="P21" s="12">
        <v>7153536</v>
      </c>
      <c r="Q21" s="12">
        <v>38</v>
      </c>
      <c r="R21" s="12">
        <v>1965626</v>
      </c>
      <c r="S21" s="12">
        <v>0</v>
      </c>
      <c r="T21" s="12">
        <v>0</v>
      </c>
      <c r="U21" s="12">
        <v>2762</v>
      </c>
      <c r="V21" s="12">
        <v>165978020</v>
      </c>
    </row>
    <row r="22" spans="1:22" x14ac:dyDescent="0.2">
      <c r="A22" s="11">
        <v>2202</v>
      </c>
      <c r="B22" s="1" t="s">
        <v>34</v>
      </c>
      <c r="C22" s="12">
        <v>0</v>
      </c>
      <c r="D22" s="12">
        <v>0</v>
      </c>
      <c r="E22" s="12">
        <v>8</v>
      </c>
      <c r="F22" s="12">
        <v>413816</v>
      </c>
      <c r="G22" s="12">
        <v>0</v>
      </c>
      <c r="H22" s="12">
        <v>0</v>
      </c>
      <c r="I22" s="12">
        <v>1</v>
      </c>
      <c r="J22" s="12">
        <v>51727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9</v>
      </c>
      <c r="V22" s="12">
        <v>465543</v>
      </c>
    </row>
    <row r="23" spans="1:22" x14ac:dyDescent="0.2">
      <c r="A23" s="11">
        <v>2203</v>
      </c>
      <c r="B23" s="1" t="s">
        <v>35</v>
      </c>
      <c r="C23" s="12">
        <v>98</v>
      </c>
      <c r="D23" s="12">
        <v>7302568</v>
      </c>
      <c r="E23" s="12">
        <v>162</v>
      </c>
      <c r="F23" s="12">
        <v>8379774</v>
      </c>
      <c r="G23" s="12">
        <v>44</v>
      </c>
      <c r="H23" s="12">
        <v>3278704</v>
      </c>
      <c r="I23" s="12">
        <v>43</v>
      </c>
      <c r="J23" s="12">
        <v>2224261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348</v>
      </c>
      <c r="V23" s="12">
        <v>21185307</v>
      </c>
    </row>
    <row r="24" spans="1:22" x14ac:dyDescent="0.2">
      <c r="A24" s="11">
        <v>3201</v>
      </c>
      <c r="B24" s="1" t="s">
        <v>36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</row>
    <row r="25" spans="1:22" x14ac:dyDescent="0.2">
      <c r="A25" s="11">
        <v>3202</v>
      </c>
      <c r="B25" s="1" t="s">
        <v>37</v>
      </c>
      <c r="C25" s="12">
        <v>121</v>
      </c>
      <c r="D25" s="12">
        <v>9016436</v>
      </c>
      <c r="E25" s="12">
        <v>154</v>
      </c>
      <c r="F25" s="12">
        <v>7965958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1</v>
      </c>
      <c r="T25" s="12">
        <v>54434</v>
      </c>
      <c r="U25" s="12">
        <v>276</v>
      </c>
      <c r="V25" s="12">
        <v>17036828</v>
      </c>
    </row>
    <row r="26" spans="1:22" x14ac:dyDescent="0.2">
      <c r="A26" s="11">
        <v>3101</v>
      </c>
      <c r="B26" s="1" t="s">
        <v>38</v>
      </c>
      <c r="C26" s="12">
        <v>1165</v>
      </c>
      <c r="D26" s="12">
        <v>86811140</v>
      </c>
      <c r="E26" s="12">
        <v>1395</v>
      </c>
      <c r="F26" s="12">
        <v>72159165</v>
      </c>
      <c r="G26" s="12">
        <v>290</v>
      </c>
      <c r="H26" s="12">
        <v>21609640</v>
      </c>
      <c r="I26" s="12">
        <v>305</v>
      </c>
      <c r="J26" s="12">
        <v>15776735</v>
      </c>
      <c r="K26" s="12">
        <v>16</v>
      </c>
      <c r="L26" s="12">
        <v>1192256</v>
      </c>
      <c r="M26" s="12">
        <v>1</v>
      </c>
      <c r="N26" s="12">
        <v>51727</v>
      </c>
      <c r="O26" s="12">
        <v>200</v>
      </c>
      <c r="P26" s="12">
        <v>14903200</v>
      </c>
      <c r="Q26" s="12">
        <v>17</v>
      </c>
      <c r="R26" s="12">
        <v>879359</v>
      </c>
      <c r="S26" s="12">
        <v>0</v>
      </c>
      <c r="T26" s="12">
        <v>0</v>
      </c>
      <c r="U26" s="12">
        <v>3389</v>
      </c>
      <c r="V26" s="12">
        <v>213383222</v>
      </c>
    </row>
    <row r="27" spans="1:22" x14ac:dyDescent="0.2">
      <c r="A27" s="11">
        <v>3102</v>
      </c>
      <c r="B27" s="1" t="s">
        <v>39</v>
      </c>
      <c r="C27" s="12">
        <v>153</v>
      </c>
      <c r="D27" s="12">
        <v>11400948</v>
      </c>
      <c r="E27" s="12">
        <v>189</v>
      </c>
      <c r="F27" s="12">
        <v>9776403</v>
      </c>
      <c r="G27" s="12">
        <v>90</v>
      </c>
      <c r="H27" s="12">
        <v>6706440</v>
      </c>
      <c r="I27" s="12">
        <v>59</v>
      </c>
      <c r="J27" s="12">
        <v>3051893</v>
      </c>
      <c r="K27" s="12">
        <v>0</v>
      </c>
      <c r="L27" s="12">
        <v>0</v>
      </c>
      <c r="M27" s="12">
        <v>0</v>
      </c>
      <c r="N27" s="12">
        <v>0</v>
      </c>
      <c r="O27" s="12">
        <v>32</v>
      </c>
      <c r="P27" s="12">
        <v>2384512</v>
      </c>
      <c r="Q27" s="12">
        <v>8</v>
      </c>
      <c r="R27" s="12">
        <v>413816</v>
      </c>
      <c r="S27" s="12">
        <v>0</v>
      </c>
      <c r="T27" s="12">
        <v>0</v>
      </c>
      <c r="U27" s="12">
        <v>531</v>
      </c>
      <c r="V27" s="12">
        <v>33734012</v>
      </c>
    </row>
    <row r="28" spans="1:22" x14ac:dyDescent="0.2">
      <c r="A28" s="11">
        <v>3103</v>
      </c>
      <c r="B28" s="1" t="s">
        <v>40</v>
      </c>
      <c r="C28" s="12">
        <v>131</v>
      </c>
      <c r="D28" s="12">
        <v>9761596</v>
      </c>
      <c r="E28" s="12">
        <v>247</v>
      </c>
      <c r="F28" s="12">
        <v>12776569</v>
      </c>
      <c r="G28" s="12">
        <v>85</v>
      </c>
      <c r="H28" s="12">
        <v>6333860</v>
      </c>
      <c r="I28" s="12">
        <v>50</v>
      </c>
      <c r="J28" s="12">
        <v>2586350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513</v>
      </c>
      <c r="V28" s="12">
        <v>31458375</v>
      </c>
    </row>
    <row r="29" spans="1:22" x14ac:dyDescent="0.2">
      <c r="A29" s="11">
        <v>3301</v>
      </c>
      <c r="B29" s="1" t="s">
        <v>41</v>
      </c>
      <c r="C29" s="12">
        <v>0</v>
      </c>
      <c r="D29" s="12">
        <v>0</v>
      </c>
      <c r="E29" s="12">
        <v>0</v>
      </c>
      <c r="F29" s="12">
        <v>0</v>
      </c>
      <c r="G29" s="12">
        <v>189</v>
      </c>
      <c r="H29" s="12">
        <v>14083524</v>
      </c>
      <c r="I29" s="12">
        <v>125</v>
      </c>
      <c r="J29" s="12">
        <v>6465875</v>
      </c>
      <c r="K29" s="12">
        <v>6</v>
      </c>
      <c r="L29" s="12">
        <v>447096</v>
      </c>
      <c r="M29" s="12">
        <v>1</v>
      </c>
      <c r="N29" s="12">
        <v>51727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321</v>
      </c>
      <c r="V29" s="12">
        <v>21048222</v>
      </c>
    </row>
    <row r="30" spans="1:22" x14ac:dyDescent="0.2">
      <c r="A30" s="11">
        <v>3303</v>
      </c>
      <c r="B30" s="1" t="s">
        <v>42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</row>
    <row r="31" spans="1:22" x14ac:dyDescent="0.2">
      <c r="A31" s="11">
        <v>3304</v>
      </c>
      <c r="B31" s="1" t="s">
        <v>43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</row>
    <row r="32" spans="1:22" x14ac:dyDescent="0.2">
      <c r="A32" s="11">
        <v>3302</v>
      </c>
      <c r="B32" s="1" t="s">
        <v>44</v>
      </c>
      <c r="C32" s="12">
        <v>0</v>
      </c>
      <c r="D32" s="12">
        <v>0</v>
      </c>
      <c r="E32" s="12">
        <v>0</v>
      </c>
      <c r="F32" s="12">
        <v>0</v>
      </c>
      <c r="G32" s="12">
        <v>41</v>
      </c>
      <c r="H32" s="12">
        <v>3055156</v>
      </c>
      <c r="I32" s="12">
        <v>22</v>
      </c>
      <c r="J32" s="12">
        <v>1137994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63</v>
      </c>
      <c r="V32" s="12">
        <v>4193150</v>
      </c>
    </row>
    <row r="33" spans="1:22" x14ac:dyDescent="0.2">
      <c r="A33" s="11">
        <v>4101</v>
      </c>
      <c r="B33" s="1" t="s">
        <v>45</v>
      </c>
      <c r="C33" s="12">
        <v>1073</v>
      </c>
      <c r="D33" s="12">
        <v>79955668</v>
      </c>
      <c r="E33" s="12">
        <v>1277</v>
      </c>
      <c r="F33" s="12">
        <v>66055379</v>
      </c>
      <c r="G33" s="12">
        <v>390</v>
      </c>
      <c r="H33" s="12">
        <v>29061240</v>
      </c>
      <c r="I33" s="12">
        <v>435</v>
      </c>
      <c r="J33" s="12">
        <v>22501245</v>
      </c>
      <c r="K33" s="12">
        <v>14</v>
      </c>
      <c r="L33" s="12">
        <v>1043224</v>
      </c>
      <c r="M33" s="12">
        <v>7</v>
      </c>
      <c r="N33" s="12">
        <v>362089</v>
      </c>
      <c r="O33" s="12">
        <v>233</v>
      </c>
      <c r="P33" s="12">
        <v>17362228</v>
      </c>
      <c r="Q33" s="12">
        <v>87</v>
      </c>
      <c r="R33" s="12">
        <v>4500249</v>
      </c>
      <c r="S33" s="12">
        <v>0</v>
      </c>
      <c r="T33" s="12">
        <v>0</v>
      </c>
      <c r="U33" s="12">
        <v>3516</v>
      </c>
      <c r="V33" s="12">
        <v>220841322</v>
      </c>
    </row>
    <row r="34" spans="1:22" x14ac:dyDescent="0.2">
      <c r="A34" s="11">
        <v>4104</v>
      </c>
      <c r="B34" s="1" t="s">
        <v>46</v>
      </c>
      <c r="C34" s="12">
        <v>68</v>
      </c>
      <c r="D34" s="12">
        <v>5067088</v>
      </c>
      <c r="E34" s="12">
        <v>92</v>
      </c>
      <c r="F34" s="12">
        <v>4758884</v>
      </c>
      <c r="G34" s="12">
        <v>47</v>
      </c>
      <c r="H34" s="12">
        <v>3502252</v>
      </c>
      <c r="I34" s="12">
        <v>21</v>
      </c>
      <c r="J34" s="12">
        <v>1086267</v>
      </c>
      <c r="K34" s="12">
        <v>0</v>
      </c>
      <c r="L34" s="12">
        <v>0</v>
      </c>
      <c r="M34" s="12">
        <v>0</v>
      </c>
      <c r="N34" s="12">
        <v>0</v>
      </c>
      <c r="O34" s="12">
        <v>19</v>
      </c>
      <c r="P34" s="12">
        <v>1415804</v>
      </c>
      <c r="Q34" s="12">
        <v>7</v>
      </c>
      <c r="R34" s="12">
        <v>362089</v>
      </c>
      <c r="S34" s="12">
        <v>1</v>
      </c>
      <c r="T34" s="12">
        <v>54434</v>
      </c>
      <c r="U34" s="12">
        <v>255</v>
      </c>
      <c r="V34" s="12">
        <v>16246818</v>
      </c>
    </row>
    <row r="35" spans="1:22" x14ac:dyDescent="0.2">
      <c r="A35" s="11">
        <v>4102</v>
      </c>
      <c r="B35" s="1" t="s">
        <v>47</v>
      </c>
      <c r="C35" s="12">
        <v>0</v>
      </c>
      <c r="D35" s="12">
        <v>0</v>
      </c>
      <c r="E35" s="12">
        <v>0</v>
      </c>
      <c r="F35" s="12">
        <v>0</v>
      </c>
      <c r="G35" s="12">
        <v>793</v>
      </c>
      <c r="H35" s="12">
        <v>59091188</v>
      </c>
      <c r="I35" s="12">
        <v>461</v>
      </c>
      <c r="J35" s="12">
        <v>23846147</v>
      </c>
      <c r="K35" s="12">
        <v>21</v>
      </c>
      <c r="L35" s="12">
        <v>1564836</v>
      </c>
      <c r="M35" s="12">
        <v>5</v>
      </c>
      <c r="N35" s="12">
        <v>258635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1280</v>
      </c>
      <c r="V35" s="12">
        <v>84760806</v>
      </c>
    </row>
    <row r="36" spans="1:22" x14ac:dyDescent="0.2">
      <c r="A36" s="11">
        <v>4103</v>
      </c>
      <c r="B36" s="1" t="s">
        <v>48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</row>
    <row r="37" spans="1:22" x14ac:dyDescent="0.2">
      <c r="A37" s="11">
        <v>4106</v>
      </c>
      <c r="B37" s="1" t="s">
        <v>49</v>
      </c>
      <c r="C37" s="12">
        <v>235</v>
      </c>
      <c r="D37" s="12">
        <v>17511260</v>
      </c>
      <c r="E37" s="12">
        <v>285</v>
      </c>
      <c r="F37" s="12">
        <v>14742195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60</v>
      </c>
      <c r="P37" s="12">
        <v>4470960</v>
      </c>
      <c r="Q37" s="12">
        <v>23</v>
      </c>
      <c r="R37" s="12">
        <v>1189721</v>
      </c>
      <c r="S37" s="12">
        <v>0</v>
      </c>
      <c r="T37" s="12">
        <v>0</v>
      </c>
      <c r="U37" s="12">
        <v>603</v>
      </c>
      <c r="V37" s="12">
        <v>37914136</v>
      </c>
    </row>
    <row r="38" spans="1:22" x14ac:dyDescent="0.2">
      <c r="A38" s="11">
        <v>4105</v>
      </c>
      <c r="B38" s="1" t="s">
        <v>50</v>
      </c>
      <c r="C38" s="12">
        <v>104</v>
      </c>
      <c r="D38" s="12">
        <v>7749664</v>
      </c>
      <c r="E38" s="12">
        <v>103</v>
      </c>
      <c r="F38" s="12">
        <v>5327881</v>
      </c>
      <c r="G38" s="12">
        <v>35</v>
      </c>
      <c r="H38" s="12">
        <v>2608060</v>
      </c>
      <c r="I38" s="12">
        <v>10</v>
      </c>
      <c r="J38" s="12">
        <v>517270</v>
      </c>
      <c r="K38" s="12">
        <v>0</v>
      </c>
      <c r="L38" s="12">
        <v>0</v>
      </c>
      <c r="M38" s="12">
        <v>0</v>
      </c>
      <c r="N38" s="12">
        <v>0</v>
      </c>
      <c r="O38" s="12">
        <v>20</v>
      </c>
      <c r="P38" s="12">
        <v>1490320</v>
      </c>
      <c r="Q38" s="12">
        <v>6</v>
      </c>
      <c r="R38" s="12">
        <v>310362</v>
      </c>
      <c r="S38" s="12">
        <v>0</v>
      </c>
      <c r="T38" s="12">
        <v>0</v>
      </c>
      <c r="U38" s="12">
        <v>278</v>
      </c>
      <c r="V38" s="12">
        <v>18003557</v>
      </c>
    </row>
    <row r="39" spans="1:22" x14ac:dyDescent="0.2">
      <c r="A39" s="11">
        <v>4301</v>
      </c>
      <c r="B39" s="1" t="s">
        <v>51</v>
      </c>
      <c r="C39" s="12">
        <v>1166</v>
      </c>
      <c r="D39" s="12">
        <v>86885656</v>
      </c>
      <c r="E39" s="12">
        <v>1208</v>
      </c>
      <c r="F39" s="12">
        <v>62486216</v>
      </c>
      <c r="G39" s="12">
        <v>460</v>
      </c>
      <c r="H39" s="12">
        <v>34277360</v>
      </c>
      <c r="I39" s="12">
        <v>172</v>
      </c>
      <c r="J39" s="12">
        <v>8897044</v>
      </c>
      <c r="K39" s="12">
        <v>12</v>
      </c>
      <c r="L39" s="12">
        <v>894192</v>
      </c>
      <c r="M39" s="12">
        <v>1</v>
      </c>
      <c r="N39" s="12">
        <v>51727</v>
      </c>
      <c r="O39" s="12">
        <v>131</v>
      </c>
      <c r="P39" s="12">
        <v>9761596</v>
      </c>
      <c r="Q39" s="12">
        <v>31</v>
      </c>
      <c r="R39" s="12">
        <v>1603537</v>
      </c>
      <c r="S39" s="12">
        <v>12</v>
      </c>
      <c r="T39" s="12">
        <v>389955</v>
      </c>
      <c r="U39" s="12">
        <v>3193</v>
      </c>
      <c r="V39" s="12">
        <v>205247283</v>
      </c>
    </row>
    <row r="40" spans="1:22" x14ac:dyDescent="0.2">
      <c r="A40" s="11">
        <v>4303</v>
      </c>
      <c r="B40" s="1" t="s">
        <v>52</v>
      </c>
      <c r="C40" s="12">
        <v>417</v>
      </c>
      <c r="D40" s="12">
        <v>31073172</v>
      </c>
      <c r="E40" s="12">
        <v>464</v>
      </c>
      <c r="F40" s="12">
        <v>24001328</v>
      </c>
      <c r="G40" s="12">
        <v>155</v>
      </c>
      <c r="H40" s="12">
        <v>11549980</v>
      </c>
      <c r="I40" s="12">
        <v>134</v>
      </c>
      <c r="J40" s="12">
        <v>6931418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1170</v>
      </c>
      <c r="V40" s="12">
        <v>73555898</v>
      </c>
    </row>
    <row r="41" spans="1:22" x14ac:dyDescent="0.2">
      <c r="A41" s="11">
        <v>4304</v>
      </c>
      <c r="B41" s="1" t="s">
        <v>53</v>
      </c>
      <c r="C41" s="12">
        <v>137</v>
      </c>
      <c r="D41" s="12">
        <v>10208692</v>
      </c>
      <c r="E41" s="12">
        <v>135</v>
      </c>
      <c r="F41" s="12">
        <v>6983145</v>
      </c>
      <c r="G41" s="12">
        <v>64</v>
      </c>
      <c r="H41" s="12">
        <v>4769024</v>
      </c>
      <c r="I41" s="12">
        <v>43</v>
      </c>
      <c r="J41" s="12">
        <v>2224261</v>
      </c>
      <c r="K41" s="12">
        <v>0</v>
      </c>
      <c r="L41" s="12">
        <v>0</v>
      </c>
      <c r="M41" s="12">
        <v>0</v>
      </c>
      <c r="N41" s="12">
        <v>0</v>
      </c>
      <c r="O41" s="12">
        <v>23</v>
      </c>
      <c r="P41" s="12">
        <v>1713868</v>
      </c>
      <c r="Q41" s="12">
        <v>3</v>
      </c>
      <c r="R41" s="12">
        <v>155181</v>
      </c>
      <c r="S41" s="12">
        <v>2</v>
      </c>
      <c r="T41" s="12">
        <v>108868</v>
      </c>
      <c r="U41" s="12">
        <v>407</v>
      </c>
      <c r="V41" s="12">
        <v>26163039</v>
      </c>
    </row>
    <row r="42" spans="1:22" x14ac:dyDescent="0.2">
      <c r="A42" s="11">
        <v>4302</v>
      </c>
      <c r="B42" s="1" t="s">
        <v>54</v>
      </c>
      <c r="C42" s="12">
        <v>179</v>
      </c>
      <c r="D42" s="12">
        <v>13338364</v>
      </c>
      <c r="E42" s="12">
        <v>190</v>
      </c>
      <c r="F42" s="12">
        <v>9828130</v>
      </c>
      <c r="G42" s="12">
        <v>28</v>
      </c>
      <c r="H42" s="12">
        <v>2086448</v>
      </c>
      <c r="I42" s="12">
        <v>33</v>
      </c>
      <c r="J42" s="12">
        <v>1706991</v>
      </c>
      <c r="K42" s="12">
        <v>0</v>
      </c>
      <c r="L42" s="12">
        <v>0</v>
      </c>
      <c r="M42" s="12">
        <v>0</v>
      </c>
      <c r="N42" s="12">
        <v>0</v>
      </c>
      <c r="O42" s="12">
        <v>8</v>
      </c>
      <c r="P42" s="12">
        <v>596128</v>
      </c>
      <c r="Q42" s="12">
        <v>4</v>
      </c>
      <c r="R42" s="12">
        <v>206908</v>
      </c>
      <c r="S42" s="12">
        <v>4</v>
      </c>
      <c r="T42" s="12">
        <v>217736</v>
      </c>
      <c r="U42" s="12">
        <v>446</v>
      </c>
      <c r="V42" s="12">
        <v>27980705</v>
      </c>
    </row>
    <row r="43" spans="1:22" x14ac:dyDescent="0.2">
      <c r="A43" s="11">
        <v>4305</v>
      </c>
      <c r="B43" s="1" t="s">
        <v>55</v>
      </c>
      <c r="C43" s="12">
        <v>73</v>
      </c>
      <c r="D43" s="12">
        <v>5439668</v>
      </c>
      <c r="E43" s="12">
        <v>99</v>
      </c>
      <c r="F43" s="12">
        <v>5120973</v>
      </c>
      <c r="G43" s="12">
        <v>36</v>
      </c>
      <c r="H43" s="12">
        <v>2682576</v>
      </c>
      <c r="I43" s="12">
        <v>20</v>
      </c>
      <c r="J43" s="12">
        <v>1034540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228</v>
      </c>
      <c r="V43" s="12">
        <v>14277757</v>
      </c>
    </row>
    <row r="44" spans="1:22" x14ac:dyDescent="0.2">
      <c r="A44" s="11">
        <v>4201</v>
      </c>
      <c r="B44" s="1" t="s">
        <v>56</v>
      </c>
      <c r="C44" s="12">
        <v>338</v>
      </c>
      <c r="D44" s="12">
        <v>25186408</v>
      </c>
      <c r="E44" s="12">
        <v>341</v>
      </c>
      <c r="F44" s="12">
        <v>17638907</v>
      </c>
      <c r="G44" s="12">
        <v>138</v>
      </c>
      <c r="H44" s="12">
        <v>10283208</v>
      </c>
      <c r="I44" s="12">
        <v>47</v>
      </c>
      <c r="J44" s="12">
        <v>2431169</v>
      </c>
      <c r="K44" s="12">
        <v>0</v>
      </c>
      <c r="L44" s="12">
        <v>0</v>
      </c>
      <c r="M44" s="12">
        <v>0</v>
      </c>
      <c r="N44" s="12">
        <v>0</v>
      </c>
      <c r="O44" s="12">
        <v>48</v>
      </c>
      <c r="P44" s="12">
        <v>3576768</v>
      </c>
      <c r="Q44" s="12">
        <v>16</v>
      </c>
      <c r="R44" s="12">
        <v>827632</v>
      </c>
      <c r="S44" s="12">
        <v>4</v>
      </c>
      <c r="T44" s="12">
        <v>217736</v>
      </c>
      <c r="U44" s="12">
        <v>932</v>
      </c>
      <c r="V44" s="12">
        <v>60161828</v>
      </c>
    </row>
    <row r="45" spans="1:22" x14ac:dyDescent="0.2">
      <c r="A45" s="11">
        <v>4204</v>
      </c>
      <c r="B45" s="1" t="s">
        <v>57</v>
      </c>
      <c r="C45" s="12">
        <v>188</v>
      </c>
      <c r="D45" s="12">
        <v>14009008</v>
      </c>
      <c r="E45" s="12">
        <v>237</v>
      </c>
      <c r="F45" s="12">
        <v>12259299</v>
      </c>
      <c r="G45" s="12">
        <v>63</v>
      </c>
      <c r="H45" s="12">
        <v>4694508</v>
      </c>
      <c r="I45" s="12">
        <v>25</v>
      </c>
      <c r="J45" s="12">
        <v>1293175</v>
      </c>
      <c r="K45" s="12">
        <v>0</v>
      </c>
      <c r="L45" s="12">
        <v>0</v>
      </c>
      <c r="M45" s="12">
        <v>0</v>
      </c>
      <c r="N45" s="12">
        <v>0</v>
      </c>
      <c r="O45" s="12">
        <v>11</v>
      </c>
      <c r="P45" s="12">
        <v>819676</v>
      </c>
      <c r="Q45" s="12">
        <v>3</v>
      </c>
      <c r="R45" s="12">
        <v>155181</v>
      </c>
      <c r="S45" s="12">
        <v>3</v>
      </c>
      <c r="T45" s="12">
        <v>60246</v>
      </c>
      <c r="U45" s="12">
        <v>530</v>
      </c>
      <c r="V45" s="12">
        <v>33291093</v>
      </c>
    </row>
    <row r="46" spans="1:22" x14ac:dyDescent="0.2">
      <c r="A46" s="11">
        <v>4203</v>
      </c>
      <c r="B46" s="1" t="s">
        <v>58</v>
      </c>
      <c r="C46" s="12">
        <v>229</v>
      </c>
      <c r="D46" s="12">
        <v>17064164</v>
      </c>
      <c r="E46" s="12">
        <v>142</v>
      </c>
      <c r="F46" s="12">
        <v>7345234</v>
      </c>
      <c r="G46" s="12">
        <v>39</v>
      </c>
      <c r="H46" s="12">
        <v>2906124</v>
      </c>
      <c r="I46" s="12">
        <v>33</v>
      </c>
      <c r="J46" s="12">
        <v>1706991</v>
      </c>
      <c r="K46" s="12">
        <v>0</v>
      </c>
      <c r="L46" s="12">
        <v>0</v>
      </c>
      <c r="M46" s="12">
        <v>0</v>
      </c>
      <c r="N46" s="12">
        <v>0</v>
      </c>
      <c r="O46" s="12">
        <v>30</v>
      </c>
      <c r="P46" s="12">
        <v>2235480</v>
      </c>
      <c r="Q46" s="12">
        <v>8</v>
      </c>
      <c r="R46" s="12">
        <v>413816</v>
      </c>
      <c r="S46" s="12">
        <v>1</v>
      </c>
      <c r="T46" s="12">
        <v>54981</v>
      </c>
      <c r="U46" s="12">
        <v>482</v>
      </c>
      <c r="V46" s="12">
        <v>31726790</v>
      </c>
    </row>
    <row r="47" spans="1:22" x14ac:dyDescent="0.2">
      <c r="A47" s="11">
        <v>4202</v>
      </c>
      <c r="B47" s="1" t="s">
        <v>59</v>
      </c>
      <c r="C47" s="12">
        <v>113</v>
      </c>
      <c r="D47" s="12">
        <v>8420308</v>
      </c>
      <c r="E47" s="12">
        <v>145</v>
      </c>
      <c r="F47" s="12">
        <v>7500415</v>
      </c>
      <c r="G47" s="12">
        <v>44</v>
      </c>
      <c r="H47" s="12">
        <v>3278704</v>
      </c>
      <c r="I47" s="12">
        <v>22</v>
      </c>
      <c r="J47" s="12">
        <v>1137994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324</v>
      </c>
      <c r="V47" s="12">
        <v>20337421</v>
      </c>
    </row>
    <row r="48" spans="1:22" x14ac:dyDescent="0.2">
      <c r="A48" s="11">
        <v>5201</v>
      </c>
      <c r="B48" s="1" t="s">
        <v>60</v>
      </c>
      <c r="C48" s="12">
        <v>37</v>
      </c>
      <c r="D48" s="12">
        <v>2757092</v>
      </c>
      <c r="E48" s="12">
        <v>143</v>
      </c>
      <c r="F48" s="12">
        <v>7396961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180</v>
      </c>
      <c r="V48" s="12">
        <v>10154053</v>
      </c>
    </row>
    <row r="49" spans="1:22" x14ac:dyDescent="0.2">
      <c r="A49" s="11">
        <v>5401</v>
      </c>
      <c r="B49" s="1" t="s">
        <v>61</v>
      </c>
      <c r="C49" s="12">
        <v>329</v>
      </c>
      <c r="D49" s="12">
        <v>24515764</v>
      </c>
      <c r="E49" s="12">
        <v>297</v>
      </c>
      <c r="F49" s="12">
        <v>15362919</v>
      </c>
      <c r="G49" s="12">
        <v>127</v>
      </c>
      <c r="H49" s="12">
        <v>9463532</v>
      </c>
      <c r="I49" s="12">
        <v>98</v>
      </c>
      <c r="J49" s="12">
        <v>5069246</v>
      </c>
      <c r="K49" s="12">
        <v>3</v>
      </c>
      <c r="L49" s="12">
        <v>223548</v>
      </c>
      <c r="M49" s="12">
        <v>0</v>
      </c>
      <c r="N49" s="12">
        <v>0</v>
      </c>
      <c r="O49" s="12">
        <v>59</v>
      </c>
      <c r="P49" s="12">
        <v>4396444</v>
      </c>
      <c r="Q49" s="12">
        <v>15</v>
      </c>
      <c r="R49" s="12">
        <v>775905</v>
      </c>
      <c r="S49" s="12">
        <v>0</v>
      </c>
      <c r="T49" s="12">
        <v>0</v>
      </c>
      <c r="U49" s="12">
        <v>928</v>
      </c>
      <c r="V49" s="12">
        <v>59807358</v>
      </c>
    </row>
    <row r="50" spans="1:22" x14ac:dyDescent="0.2">
      <c r="A50" s="11">
        <v>5404</v>
      </c>
      <c r="B50" s="1" t="s">
        <v>62</v>
      </c>
      <c r="C50" s="12">
        <v>129</v>
      </c>
      <c r="D50" s="12">
        <v>9612564</v>
      </c>
      <c r="E50" s="12">
        <v>137</v>
      </c>
      <c r="F50" s="12">
        <v>7086599</v>
      </c>
      <c r="G50" s="12">
        <v>60</v>
      </c>
      <c r="H50" s="12">
        <v>4470960</v>
      </c>
      <c r="I50" s="12">
        <v>41</v>
      </c>
      <c r="J50" s="12">
        <v>2120807</v>
      </c>
      <c r="K50" s="12">
        <v>5</v>
      </c>
      <c r="L50" s="12">
        <v>372580</v>
      </c>
      <c r="M50" s="12">
        <v>0</v>
      </c>
      <c r="N50" s="12">
        <v>0</v>
      </c>
      <c r="O50" s="12">
        <v>28</v>
      </c>
      <c r="P50" s="12">
        <v>2086448</v>
      </c>
      <c r="Q50" s="12">
        <v>1</v>
      </c>
      <c r="R50" s="12">
        <v>51727</v>
      </c>
      <c r="S50" s="12">
        <v>0</v>
      </c>
      <c r="T50" s="12">
        <v>0</v>
      </c>
      <c r="U50" s="12">
        <v>401</v>
      </c>
      <c r="V50" s="12">
        <v>25801685</v>
      </c>
    </row>
    <row r="51" spans="1:22" x14ac:dyDescent="0.2">
      <c r="A51" s="11">
        <v>5402</v>
      </c>
      <c r="B51" s="1" t="s">
        <v>63</v>
      </c>
      <c r="C51" s="12">
        <v>278</v>
      </c>
      <c r="D51" s="12">
        <v>20715448</v>
      </c>
      <c r="E51" s="12">
        <v>291</v>
      </c>
      <c r="F51" s="12">
        <v>15052557</v>
      </c>
      <c r="G51" s="12">
        <v>29</v>
      </c>
      <c r="H51" s="12">
        <v>2160964</v>
      </c>
      <c r="I51" s="12">
        <v>20</v>
      </c>
      <c r="J51" s="12">
        <v>1034540</v>
      </c>
      <c r="K51" s="12">
        <v>0</v>
      </c>
      <c r="L51" s="12">
        <v>0</v>
      </c>
      <c r="M51" s="12">
        <v>0</v>
      </c>
      <c r="N51" s="12">
        <v>0</v>
      </c>
      <c r="O51" s="12">
        <v>16</v>
      </c>
      <c r="P51" s="12">
        <v>1192256</v>
      </c>
      <c r="Q51" s="12">
        <v>5</v>
      </c>
      <c r="R51" s="12">
        <v>258635</v>
      </c>
      <c r="S51" s="12">
        <v>0</v>
      </c>
      <c r="T51" s="12">
        <v>0</v>
      </c>
      <c r="U51" s="12">
        <v>639</v>
      </c>
      <c r="V51" s="12">
        <v>40414400</v>
      </c>
    </row>
    <row r="52" spans="1:22" x14ac:dyDescent="0.2">
      <c r="A52" s="11">
        <v>5405</v>
      </c>
      <c r="B52" s="1" t="s">
        <v>64</v>
      </c>
      <c r="C52" s="12">
        <v>96</v>
      </c>
      <c r="D52" s="12">
        <v>7153536</v>
      </c>
      <c r="E52" s="12">
        <v>121</v>
      </c>
      <c r="F52" s="12">
        <v>6258967</v>
      </c>
      <c r="G52" s="12">
        <v>60</v>
      </c>
      <c r="H52" s="12">
        <v>4470960</v>
      </c>
      <c r="I52" s="12">
        <v>46</v>
      </c>
      <c r="J52" s="12">
        <v>2379442</v>
      </c>
      <c r="K52" s="12">
        <v>0</v>
      </c>
      <c r="L52" s="12">
        <v>0</v>
      </c>
      <c r="M52" s="12">
        <v>0</v>
      </c>
      <c r="N52" s="12">
        <v>0</v>
      </c>
      <c r="O52" s="12">
        <v>36</v>
      </c>
      <c r="P52" s="12">
        <v>2682576</v>
      </c>
      <c r="Q52" s="12">
        <v>5</v>
      </c>
      <c r="R52" s="12">
        <v>258635</v>
      </c>
      <c r="S52" s="12">
        <v>0</v>
      </c>
      <c r="T52" s="12">
        <v>0</v>
      </c>
      <c r="U52" s="12">
        <v>364</v>
      </c>
      <c r="V52" s="12">
        <v>23204116</v>
      </c>
    </row>
    <row r="53" spans="1:22" x14ac:dyDescent="0.2">
      <c r="A53" s="11">
        <v>5403</v>
      </c>
      <c r="B53" s="1" t="s">
        <v>65</v>
      </c>
      <c r="C53" s="12">
        <v>73</v>
      </c>
      <c r="D53" s="12">
        <v>5439668</v>
      </c>
      <c r="E53" s="12">
        <v>73</v>
      </c>
      <c r="F53" s="12">
        <v>3776071</v>
      </c>
      <c r="G53" s="12">
        <v>41</v>
      </c>
      <c r="H53" s="12">
        <v>3055156</v>
      </c>
      <c r="I53" s="12">
        <v>14</v>
      </c>
      <c r="J53" s="12">
        <v>724178</v>
      </c>
      <c r="K53" s="12">
        <v>0</v>
      </c>
      <c r="L53" s="12">
        <v>0</v>
      </c>
      <c r="M53" s="12">
        <v>0</v>
      </c>
      <c r="N53" s="12">
        <v>0</v>
      </c>
      <c r="O53" s="12">
        <v>12</v>
      </c>
      <c r="P53" s="12">
        <v>894192</v>
      </c>
      <c r="Q53" s="12">
        <v>4</v>
      </c>
      <c r="R53" s="12">
        <v>206908</v>
      </c>
      <c r="S53" s="12">
        <v>0</v>
      </c>
      <c r="T53" s="12">
        <v>0</v>
      </c>
      <c r="U53" s="12">
        <v>217</v>
      </c>
      <c r="V53" s="12">
        <v>14096173</v>
      </c>
    </row>
    <row r="54" spans="1:22" x14ac:dyDescent="0.2">
      <c r="A54" s="11">
        <v>5101</v>
      </c>
      <c r="B54" s="1" t="s">
        <v>66</v>
      </c>
      <c r="C54" s="12">
        <v>1786</v>
      </c>
      <c r="D54" s="12">
        <v>133085576</v>
      </c>
      <c r="E54" s="12">
        <v>1537</v>
      </c>
      <c r="F54" s="12">
        <v>79504399</v>
      </c>
      <c r="G54" s="12">
        <v>825</v>
      </c>
      <c r="H54" s="12">
        <v>61475700</v>
      </c>
      <c r="I54" s="12">
        <v>605</v>
      </c>
      <c r="J54" s="12">
        <v>31294835</v>
      </c>
      <c r="K54" s="12">
        <v>72</v>
      </c>
      <c r="L54" s="12">
        <v>5365152</v>
      </c>
      <c r="M54" s="12">
        <v>18</v>
      </c>
      <c r="N54" s="12">
        <v>931086</v>
      </c>
      <c r="O54" s="12">
        <v>138</v>
      </c>
      <c r="P54" s="12">
        <v>10283208</v>
      </c>
      <c r="Q54" s="12">
        <v>42</v>
      </c>
      <c r="R54" s="12">
        <v>2172534</v>
      </c>
      <c r="S54" s="12">
        <v>0</v>
      </c>
      <c r="T54" s="12">
        <v>0</v>
      </c>
      <c r="U54" s="12">
        <v>5023</v>
      </c>
      <c r="V54" s="12">
        <v>324112490</v>
      </c>
    </row>
    <row r="55" spans="1:22" x14ac:dyDescent="0.2">
      <c r="A55" s="11">
        <v>5109</v>
      </c>
      <c r="B55" s="1" t="s">
        <v>67</v>
      </c>
      <c r="C55" s="12">
        <v>927</v>
      </c>
      <c r="D55" s="12">
        <v>69076332</v>
      </c>
      <c r="E55" s="12">
        <v>1467</v>
      </c>
      <c r="F55" s="12">
        <v>75883509</v>
      </c>
      <c r="G55" s="12">
        <v>579</v>
      </c>
      <c r="H55" s="12">
        <v>43144764</v>
      </c>
      <c r="I55" s="12">
        <v>675</v>
      </c>
      <c r="J55" s="12">
        <v>34915725</v>
      </c>
      <c r="K55" s="12">
        <v>12</v>
      </c>
      <c r="L55" s="12">
        <v>894192</v>
      </c>
      <c r="M55" s="12">
        <v>15</v>
      </c>
      <c r="N55" s="12">
        <v>775905</v>
      </c>
      <c r="O55" s="12">
        <v>49</v>
      </c>
      <c r="P55" s="12">
        <v>3651284</v>
      </c>
      <c r="Q55" s="12">
        <v>14</v>
      </c>
      <c r="R55" s="12">
        <v>724178</v>
      </c>
      <c r="S55" s="12">
        <v>0</v>
      </c>
      <c r="T55" s="12">
        <v>0</v>
      </c>
      <c r="U55" s="12">
        <v>3738</v>
      </c>
      <c r="V55" s="12">
        <v>229065889</v>
      </c>
    </row>
    <row r="56" spans="1:22" x14ac:dyDescent="0.2">
      <c r="A56" s="11">
        <v>5804</v>
      </c>
      <c r="B56" s="1" t="s">
        <v>68</v>
      </c>
      <c r="C56" s="12">
        <v>438</v>
      </c>
      <c r="D56" s="12">
        <v>32638008</v>
      </c>
      <c r="E56" s="12">
        <v>337</v>
      </c>
      <c r="F56" s="12">
        <v>17431999</v>
      </c>
      <c r="G56" s="12">
        <v>284</v>
      </c>
      <c r="H56" s="12">
        <v>21162544</v>
      </c>
      <c r="I56" s="12">
        <v>260</v>
      </c>
      <c r="J56" s="12">
        <v>13449020</v>
      </c>
      <c r="K56" s="12">
        <v>0</v>
      </c>
      <c r="L56" s="12">
        <v>0</v>
      </c>
      <c r="M56" s="12">
        <v>0</v>
      </c>
      <c r="N56" s="12">
        <v>0</v>
      </c>
      <c r="O56" s="12">
        <v>51</v>
      </c>
      <c r="P56" s="12">
        <v>3800316</v>
      </c>
      <c r="Q56" s="12">
        <v>16</v>
      </c>
      <c r="R56" s="12">
        <v>827632</v>
      </c>
      <c r="S56" s="12">
        <v>0</v>
      </c>
      <c r="T56" s="12">
        <v>0</v>
      </c>
      <c r="U56" s="12">
        <v>1386</v>
      </c>
      <c r="V56" s="12">
        <v>89309519</v>
      </c>
    </row>
    <row r="57" spans="1:22" x14ac:dyDescent="0.2">
      <c r="A57" s="11">
        <v>5801</v>
      </c>
      <c r="B57" s="1" t="s">
        <v>69</v>
      </c>
      <c r="C57" s="12">
        <v>567</v>
      </c>
      <c r="D57" s="12">
        <v>42250572</v>
      </c>
      <c r="E57" s="12">
        <v>623</v>
      </c>
      <c r="F57" s="12">
        <v>32225921</v>
      </c>
      <c r="G57" s="12">
        <v>197</v>
      </c>
      <c r="H57" s="12">
        <v>14679652</v>
      </c>
      <c r="I57" s="12">
        <v>303</v>
      </c>
      <c r="J57" s="12">
        <v>15673281</v>
      </c>
      <c r="K57" s="12">
        <v>0</v>
      </c>
      <c r="L57" s="12">
        <v>0</v>
      </c>
      <c r="M57" s="12">
        <v>0</v>
      </c>
      <c r="N57" s="12">
        <v>0</v>
      </c>
      <c r="O57" s="12">
        <v>105</v>
      </c>
      <c r="P57" s="12">
        <v>7824180</v>
      </c>
      <c r="Q57" s="12">
        <v>35</v>
      </c>
      <c r="R57" s="12">
        <v>1810445</v>
      </c>
      <c r="S57" s="12">
        <v>0</v>
      </c>
      <c r="T57" s="12">
        <v>0</v>
      </c>
      <c r="U57" s="12">
        <v>1830</v>
      </c>
      <c r="V57" s="12">
        <v>114464051</v>
      </c>
    </row>
    <row r="58" spans="1:22" x14ac:dyDescent="0.2">
      <c r="A58" s="11">
        <v>5102</v>
      </c>
      <c r="B58" s="1" t="s">
        <v>70</v>
      </c>
      <c r="C58" s="12">
        <v>296</v>
      </c>
      <c r="D58" s="12">
        <v>22056736</v>
      </c>
      <c r="E58" s="12">
        <v>151</v>
      </c>
      <c r="F58" s="12">
        <v>7810777</v>
      </c>
      <c r="G58" s="12">
        <v>19</v>
      </c>
      <c r="H58" s="12">
        <v>1415804</v>
      </c>
      <c r="I58" s="12">
        <v>9</v>
      </c>
      <c r="J58" s="12">
        <v>465543</v>
      </c>
      <c r="K58" s="12">
        <v>0</v>
      </c>
      <c r="L58" s="12">
        <v>0</v>
      </c>
      <c r="M58" s="12">
        <v>0</v>
      </c>
      <c r="N58" s="12">
        <v>0</v>
      </c>
      <c r="O58" s="12">
        <v>31</v>
      </c>
      <c r="P58" s="12">
        <v>2309996</v>
      </c>
      <c r="Q58" s="12">
        <v>1</v>
      </c>
      <c r="R58" s="12">
        <v>51727</v>
      </c>
      <c r="S58" s="12">
        <v>2</v>
      </c>
      <c r="T58" s="12">
        <v>63290</v>
      </c>
      <c r="U58" s="12">
        <v>509</v>
      </c>
      <c r="V58" s="12">
        <v>34173873</v>
      </c>
    </row>
    <row r="59" spans="1:22" x14ac:dyDescent="0.2">
      <c r="A59" s="11">
        <v>5107</v>
      </c>
      <c r="B59" s="1" t="s">
        <v>71</v>
      </c>
      <c r="C59" s="12">
        <v>196</v>
      </c>
      <c r="D59" s="12">
        <v>14605136</v>
      </c>
      <c r="E59" s="12">
        <v>149</v>
      </c>
      <c r="F59" s="12">
        <v>7707323</v>
      </c>
      <c r="G59" s="12">
        <v>31</v>
      </c>
      <c r="H59" s="12">
        <v>2309996</v>
      </c>
      <c r="I59" s="12">
        <v>22</v>
      </c>
      <c r="J59" s="12">
        <v>1137994</v>
      </c>
      <c r="K59" s="12">
        <v>0</v>
      </c>
      <c r="L59" s="12">
        <v>0</v>
      </c>
      <c r="M59" s="12">
        <v>0</v>
      </c>
      <c r="N59" s="12">
        <v>0</v>
      </c>
      <c r="O59" s="12">
        <v>49</v>
      </c>
      <c r="P59" s="12">
        <v>3651284</v>
      </c>
      <c r="Q59" s="12">
        <v>17</v>
      </c>
      <c r="R59" s="12">
        <v>879359</v>
      </c>
      <c r="S59" s="12">
        <v>6</v>
      </c>
      <c r="T59" s="12">
        <v>250117</v>
      </c>
      <c r="U59" s="12">
        <v>470</v>
      </c>
      <c r="V59" s="12">
        <v>30541209</v>
      </c>
    </row>
    <row r="60" spans="1:22" x14ac:dyDescent="0.2">
      <c r="A60" s="11">
        <v>5105</v>
      </c>
      <c r="B60" s="1" t="s">
        <v>72</v>
      </c>
      <c r="C60" s="12">
        <v>291</v>
      </c>
      <c r="D60" s="12">
        <v>21684156</v>
      </c>
      <c r="E60" s="12">
        <v>190</v>
      </c>
      <c r="F60" s="12">
        <v>9828130</v>
      </c>
      <c r="G60" s="12">
        <v>46</v>
      </c>
      <c r="H60" s="12">
        <v>3427736</v>
      </c>
      <c r="I60" s="12">
        <v>41</v>
      </c>
      <c r="J60" s="12">
        <v>2120807</v>
      </c>
      <c r="K60" s="12">
        <v>0</v>
      </c>
      <c r="L60" s="12">
        <v>0</v>
      </c>
      <c r="M60" s="12">
        <v>0</v>
      </c>
      <c r="N60" s="12">
        <v>0</v>
      </c>
      <c r="O60" s="12">
        <v>49</v>
      </c>
      <c r="P60" s="12">
        <v>3651284</v>
      </c>
      <c r="Q60" s="12">
        <v>20</v>
      </c>
      <c r="R60" s="12">
        <v>1034540</v>
      </c>
      <c r="S60" s="12">
        <v>4</v>
      </c>
      <c r="T60" s="12">
        <v>149369</v>
      </c>
      <c r="U60" s="12">
        <v>641</v>
      </c>
      <c r="V60" s="12">
        <v>41896022</v>
      </c>
    </row>
    <row r="61" spans="1:22" x14ac:dyDescent="0.2">
      <c r="A61" s="11">
        <v>5104</v>
      </c>
      <c r="B61" s="1" t="s">
        <v>73</v>
      </c>
      <c r="C61" s="12">
        <v>6</v>
      </c>
      <c r="D61" s="12">
        <v>447096</v>
      </c>
      <c r="E61" s="12">
        <v>35</v>
      </c>
      <c r="F61" s="12">
        <v>1810445</v>
      </c>
      <c r="G61" s="12">
        <v>21</v>
      </c>
      <c r="H61" s="12">
        <v>1564836</v>
      </c>
      <c r="I61" s="12">
        <v>14</v>
      </c>
      <c r="J61" s="12">
        <v>724178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76</v>
      </c>
      <c r="V61" s="12">
        <v>4546555</v>
      </c>
    </row>
    <row r="62" spans="1:22" x14ac:dyDescent="0.2">
      <c r="A62" s="11">
        <v>5103</v>
      </c>
      <c r="B62" s="1" t="s">
        <v>74</v>
      </c>
      <c r="C62" s="12">
        <v>144</v>
      </c>
      <c r="D62" s="12">
        <v>10730304</v>
      </c>
      <c r="E62" s="12">
        <v>105</v>
      </c>
      <c r="F62" s="12">
        <v>5431335</v>
      </c>
      <c r="G62" s="12">
        <v>75</v>
      </c>
      <c r="H62" s="12">
        <v>5588700</v>
      </c>
      <c r="I62" s="12">
        <v>63</v>
      </c>
      <c r="J62" s="12">
        <v>3258801</v>
      </c>
      <c r="K62" s="12">
        <v>0</v>
      </c>
      <c r="L62" s="12">
        <v>0</v>
      </c>
      <c r="M62" s="12">
        <v>0</v>
      </c>
      <c r="N62" s="12">
        <v>0</v>
      </c>
      <c r="O62" s="12">
        <v>37</v>
      </c>
      <c r="P62" s="12">
        <v>2757092</v>
      </c>
      <c r="Q62" s="12">
        <v>12</v>
      </c>
      <c r="R62" s="12">
        <v>620724</v>
      </c>
      <c r="S62" s="12">
        <v>0</v>
      </c>
      <c r="T62" s="12">
        <v>0</v>
      </c>
      <c r="U62" s="12">
        <v>436</v>
      </c>
      <c r="V62" s="12">
        <v>28386956</v>
      </c>
    </row>
    <row r="63" spans="1:22" x14ac:dyDescent="0.2">
      <c r="A63" s="11">
        <v>5601</v>
      </c>
      <c r="B63" s="1" t="s">
        <v>75</v>
      </c>
      <c r="C63" s="12">
        <v>417</v>
      </c>
      <c r="D63" s="12">
        <v>31073172</v>
      </c>
      <c r="E63" s="12">
        <v>546</v>
      </c>
      <c r="F63" s="12">
        <v>28242942</v>
      </c>
      <c r="G63" s="12">
        <v>228</v>
      </c>
      <c r="H63" s="12">
        <v>16989648</v>
      </c>
      <c r="I63" s="12">
        <v>154</v>
      </c>
      <c r="J63" s="12">
        <v>7965958</v>
      </c>
      <c r="K63" s="12">
        <v>0</v>
      </c>
      <c r="L63" s="12">
        <v>0</v>
      </c>
      <c r="M63" s="12">
        <v>0</v>
      </c>
      <c r="N63" s="12">
        <v>0</v>
      </c>
      <c r="O63" s="12">
        <v>109</v>
      </c>
      <c r="P63" s="12">
        <v>8122244</v>
      </c>
      <c r="Q63" s="12">
        <v>39</v>
      </c>
      <c r="R63" s="12">
        <v>2017353</v>
      </c>
      <c r="S63" s="12">
        <v>0</v>
      </c>
      <c r="T63" s="12">
        <v>0</v>
      </c>
      <c r="U63" s="12">
        <v>1493</v>
      </c>
      <c r="V63" s="12">
        <v>94411317</v>
      </c>
    </row>
    <row r="64" spans="1:22" x14ac:dyDescent="0.2">
      <c r="A64" s="11">
        <v>5606</v>
      </c>
      <c r="B64" s="1" t="s">
        <v>76</v>
      </c>
      <c r="C64" s="12">
        <v>89</v>
      </c>
      <c r="D64" s="12">
        <v>6631924</v>
      </c>
      <c r="E64" s="12">
        <v>93</v>
      </c>
      <c r="F64" s="12">
        <v>4810611</v>
      </c>
      <c r="G64" s="12">
        <v>46</v>
      </c>
      <c r="H64" s="12">
        <v>3427736</v>
      </c>
      <c r="I64" s="12">
        <v>39</v>
      </c>
      <c r="J64" s="12">
        <v>2017353</v>
      </c>
      <c r="K64" s="12">
        <v>0</v>
      </c>
      <c r="L64" s="12">
        <v>0</v>
      </c>
      <c r="M64" s="12">
        <v>0</v>
      </c>
      <c r="N64" s="12">
        <v>0</v>
      </c>
      <c r="O64" s="12">
        <v>28</v>
      </c>
      <c r="P64" s="12">
        <v>2086448</v>
      </c>
      <c r="Q64" s="12">
        <v>10</v>
      </c>
      <c r="R64" s="12">
        <v>517270</v>
      </c>
      <c r="S64" s="12">
        <v>0</v>
      </c>
      <c r="T64" s="12">
        <v>0</v>
      </c>
      <c r="U64" s="12">
        <v>305</v>
      </c>
      <c r="V64" s="12">
        <v>19491342</v>
      </c>
    </row>
    <row r="65" spans="1:22" x14ac:dyDescent="0.2">
      <c r="A65" s="11">
        <v>5603</v>
      </c>
      <c r="B65" s="1" t="s">
        <v>77</v>
      </c>
      <c r="C65" s="12">
        <v>232</v>
      </c>
      <c r="D65" s="12">
        <v>17287712</v>
      </c>
      <c r="E65" s="12">
        <v>208</v>
      </c>
      <c r="F65" s="12">
        <v>10759216</v>
      </c>
      <c r="G65" s="12">
        <v>72</v>
      </c>
      <c r="H65" s="12">
        <v>5365152</v>
      </c>
      <c r="I65" s="12">
        <v>86</v>
      </c>
      <c r="J65" s="12">
        <v>4448522</v>
      </c>
      <c r="K65" s="12">
        <v>0</v>
      </c>
      <c r="L65" s="12">
        <v>0</v>
      </c>
      <c r="M65" s="12">
        <v>0</v>
      </c>
      <c r="N65" s="12">
        <v>0</v>
      </c>
      <c r="O65" s="12">
        <v>48</v>
      </c>
      <c r="P65" s="12">
        <v>3576768</v>
      </c>
      <c r="Q65" s="12">
        <v>14</v>
      </c>
      <c r="R65" s="12">
        <v>724178</v>
      </c>
      <c r="S65" s="12">
        <v>3</v>
      </c>
      <c r="T65" s="12">
        <v>140513</v>
      </c>
      <c r="U65" s="12">
        <v>663</v>
      </c>
      <c r="V65" s="12">
        <v>42302061</v>
      </c>
    </row>
    <row r="66" spans="1:22" x14ac:dyDescent="0.2">
      <c r="A66" s="11">
        <v>5605</v>
      </c>
      <c r="B66" s="1" t="s">
        <v>78</v>
      </c>
      <c r="C66" s="12">
        <v>61</v>
      </c>
      <c r="D66" s="12">
        <v>4545476</v>
      </c>
      <c r="E66" s="12">
        <v>75</v>
      </c>
      <c r="F66" s="12">
        <v>3879525</v>
      </c>
      <c r="G66" s="12">
        <v>57</v>
      </c>
      <c r="H66" s="12">
        <v>4247412</v>
      </c>
      <c r="I66" s="12">
        <v>77</v>
      </c>
      <c r="J66" s="12">
        <v>3982979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270</v>
      </c>
      <c r="V66" s="12">
        <v>16655392</v>
      </c>
    </row>
    <row r="67" spans="1:22" x14ac:dyDescent="0.2">
      <c r="A67" s="11">
        <v>5604</v>
      </c>
      <c r="B67" s="1" t="s">
        <v>79</v>
      </c>
      <c r="C67" s="12">
        <v>111</v>
      </c>
      <c r="D67" s="12">
        <v>8271276</v>
      </c>
      <c r="E67" s="12">
        <v>100</v>
      </c>
      <c r="F67" s="12">
        <v>5172700</v>
      </c>
      <c r="G67" s="12">
        <v>73</v>
      </c>
      <c r="H67" s="12">
        <v>5439668</v>
      </c>
      <c r="I67" s="12">
        <v>88</v>
      </c>
      <c r="J67" s="12">
        <v>4551976</v>
      </c>
      <c r="K67" s="12">
        <v>0</v>
      </c>
      <c r="L67" s="12">
        <v>0</v>
      </c>
      <c r="M67" s="12">
        <v>0</v>
      </c>
      <c r="N67" s="12">
        <v>0</v>
      </c>
      <c r="O67" s="12">
        <v>17</v>
      </c>
      <c r="P67" s="12">
        <v>1266772</v>
      </c>
      <c r="Q67" s="12">
        <v>1</v>
      </c>
      <c r="R67" s="12">
        <v>51727</v>
      </c>
      <c r="S67" s="12">
        <v>0</v>
      </c>
      <c r="T67" s="12">
        <v>0</v>
      </c>
      <c r="U67" s="12">
        <v>390</v>
      </c>
      <c r="V67" s="12">
        <v>24754119</v>
      </c>
    </row>
    <row r="68" spans="1:22" x14ac:dyDescent="0.2">
      <c r="A68" s="11">
        <v>5602</v>
      </c>
      <c r="B68" s="1" t="s">
        <v>80</v>
      </c>
      <c r="C68" s="12">
        <v>105</v>
      </c>
      <c r="D68" s="12">
        <v>7824180</v>
      </c>
      <c r="E68" s="12">
        <v>92</v>
      </c>
      <c r="F68" s="12">
        <v>4758884</v>
      </c>
      <c r="G68" s="12">
        <v>82</v>
      </c>
      <c r="H68" s="12">
        <v>6110312</v>
      </c>
      <c r="I68" s="12">
        <v>49</v>
      </c>
      <c r="J68" s="12">
        <v>2534623</v>
      </c>
      <c r="K68" s="12">
        <v>0</v>
      </c>
      <c r="L68" s="12">
        <v>0</v>
      </c>
      <c r="M68" s="12">
        <v>0</v>
      </c>
      <c r="N68" s="12">
        <v>0</v>
      </c>
      <c r="O68" s="12">
        <v>21</v>
      </c>
      <c r="P68" s="12">
        <v>1564836</v>
      </c>
      <c r="Q68" s="12">
        <v>5</v>
      </c>
      <c r="R68" s="12">
        <v>258635</v>
      </c>
      <c r="S68" s="12">
        <v>0</v>
      </c>
      <c r="T68" s="12">
        <v>0</v>
      </c>
      <c r="U68" s="12">
        <v>354</v>
      </c>
      <c r="V68" s="12">
        <v>23051470</v>
      </c>
    </row>
    <row r="69" spans="1:22" x14ac:dyDescent="0.2">
      <c r="A69" s="11">
        <v>5501</v>
      </c>
      <c r="B69" s="1" t="s">
        <v>81</v>
      </c>
      <c r="C69" s="12">
        <v>526</v>
      </c>
      <c r="D69" s="12">
        <v>39195416</v>
      </c>
      <c r="E69" s="12">
        <v>494</v>
      </c>
      <c r="F69" s="12">
        <v>25553138</v>
      </c>
      <c r="G69" s="12">
        <v>355</v>
      </c>
      <c r="H69" s="12">
        <v>26453180</v>
      </c>
      <c r="I69" s="12">
        <v>241</v>
      </c>
      <c r="J69" s="12">
        <v>12466207</v>
      </c>
      <c r="K69" s="12">
        <v>0</v>
      </c>
      <c r="L69" s="12">
        <v>0</v>
      </c>
      <c r="M69" s="12">
        <v>0</v>
      </c>
      <c r="N69" s="12">
        <v>0</v>
      </c>
      <c r="O69" s="12">
        <v>107</v>
      </c>
      <c r="P69" s="12">
        <v>7973212</v>
      </c>
      <c r="Q69" s="12">
        <v>37</v>
      </c>
      <c r="R69" s="12">
        <v>1913899</v>
      </c>
      <c r="S69" s="12">
        <v>3</v>
      </c>
      <c r="T69" s="12">
        <v>117714</v>
      </c>
      <c r="U69" s="12">
        <v>1763</v>
      </c>
      <c r="V69" s="12">
        <v>113672766</v>
      </c>
    </row>
    <row r="70" spans="1:22" x14ac:dyDescent="0.2">
      <c r="A70" s="11">
        <v>5506</v>
      </c>
      <c r="B70" s="1" t="s">
        <v>82</v>
      </c>
      <c r="C70" s="12">
        <v>102</v>
      </c>
      <c r="D70" s="12">
        <v>7600632</v>
      </c>
      <c r="E70" s="12">
        <v>134</v>
      </c>
      <c r="F70" s="12">
        <v>6931418</v>
      </c>
      <c r="G70" s="12">
        <v>71</v>
      </c>
      <c r="H70" s="12">
        <v>5290636</v>
      </c>
      <c r="I70" s="12">
        <v>69</v>
      </c>
      <c r="J70" s="12">
        <v>3569163</v>
      </c>
      <c r="K70" s="12">
        <v>0</v>
      </c>
      <c r="L70" s="12">
        <v>0</v>
      </c>
      <c r="M70" s="12">
        <v>0</v>
      </c>
      <c r="N70" s="12">
        <v>0</v>
      </c>
      <c r="O70" s="12">
        <v>18</v>
      </c>
      <c r="P70" s="12">
        <v>1341288</v>
      </c>
      <c r="Q70" s="12">
        <v>0</v>
      </c>
      <c r="R70" s="12">
        <v>0</v>
      </c>
      <c r="S70" s="12">
        <v>0</v>
      </c>
      <c r="T70" s="12">
        <v>0</v>
      </c>
      <c r="U70" s="12">
        <v>394</v>
      </c>
      <c r="V70" s="12">
        <v>24733137</v>
      </c>
    </row>
    <row r="71" spans="1:22" x14ac:dyDescent="0.2">
      <c r="A71" s="11">
        <v>5503</v>
      </c>
      <c r="B71" s="1" t="s">
        <v>83</v>
      </c>
      <c r="C71" s="12">
        <v>130</v>
      </c>
      <c r="D71" s="12">
        <v>9687080</v>
      </c>
      <c r="E71" s="12">
        <v>140</v>
      </c>
      <c r="F71" s="12">
        <v>7241780</v>
      </c>
      <c r="G71" s="12">
        <v>68</v>
      </c>
      <c r="H71" s="12">
        <v>5067088</v>
      </c>
      <c r="I71" s="12">
        <v>53</v>
      </c>
      <c r="J71" s="12">
        <v>2741531</v>
      </c>
      <c r="K71" s="12">
        <v>0</v>
      </c>
      <c r="L71" s="12">
        <v>0</v>
      </c>
      <c r="M71" s="12">
        <v>0</v>
      </c>
      <c r="N71" s="12">
        <v>0</v>
      </c>
      <c r="O71" s="12">
        <v>56</v>
      </c>
      <c r="P71" s="12">
        <v>4172896</v>
      </c>
      <c r="Q71" s="12">
        <v>13</v>
      </c>
      <c r="R71" s="12">
        <v>672451</v>
      </c>
      <c r="S71" s="12">
        <v>0</v>
      </c>
      <c r="T71" s="12">
        <v>0</v>
      </c>
      <c r="U71" s="12">
        <v>460</v>
      </c>
      <c r="V71" s="12">
        <v>29582826</v>
      </c>
    </row>
    <row r="72" spans="1:22" x14ac:dyDescent="0.2">
      <c r="A72" s="11">
        <v>5502</v>
      </c>
      <c r="B72" s="1" t="s">
        <v>84</v>
      </c>
      <c r="C72" s="12">
        <v>207</v>
      </c>
      <c r="D72" s="12">
        <v>15424812</v>
      </c>
      <c r="E72" s="12">
        <v>233</v>
      </c>
      <c r="F72" s="12">
        <v>12052391</v>
      </c>
      <c r="G72" s="12">
        <v>162</v>
      </c>
      <c r="H72" s="12">
        <v>12071592</v>
      </c>
      <c r="I72" s="12">
        <v>90</v>
      </c>
      <c r="J72" s="12">
        <v>4655430</v>
      </c>
      <c r="K72" s="12">
        <v>0</v>
      </c>
      <c r="L72" s="12">
        <v>0</v>
      </c>
      <c r="M72" s="12">
        <v>0</v>
      </c>
      <c r="N72" s="12">
        <v>0</v>
      </c>
      <c r="O72" s="12">
        <v>77</v>
      </c>
      <c r="P72" s="12">
        <v>5737732</v>
      </c>
      <c r="Q72" s="12">
        <v>20</v>
      </c>
      <c r="R72" s="12">
        <v>1034540</v>
      </c>
      <c r="S72" s="12">
        <v>0</v>
      </c>
      <c r="T72" s="12">
        <v>0</v>
      </c>
      <c r="U72" s="12">
        <v>789</v>
      </c>
      <c r="V72" s="12">
        <v>50976497</v>
      </c>
    </row>
    <row r="73" spans="1:22" x14ac:dyDescent="0.2">
      <c r="A73" s="11">
        <v>5504</v>
      </c>
      <c r="B73" s="1" t="s">
        <v>85</v>
      </c>
      <c r="C73" s="12">
        <v>28</v>
      </c>
      <c r="D73" s="12">
        <v>2086448</v>
      </c>
      <c r="E73" s="12">
        <v>84</v>
      </c>
      <c r="F73" s="12">
        <v>4345068</v>
      </c>
      <c r="G73" s="12">
        <v>43</v>
      </c>
      <c r="H73" s="12">
        <v>3204188</v>
      </c>
      <c r="I73" s="12">
        <v>37</v>
      </c>
      <c r="J73" s="12">
        <v>1913899</v>
      </c>
      <c r="K73" s="12">
        <v>0</v>
      </c>
      <c r="L73" s="12">
        <v>0</v>
      </c>
      <c r="M73" s="12">
        <v>0</v>
      </c>
      <c r="N73" s="12">
        <v>0</v>
      </c>
      <c r="O73" s="12">
        <v>22</v>
      </c>
      <c r="P73" s="12">
        <v>1639352</v>
      </c>
      <c r="Q73" s="12">
        <v>8</v>
      </c>
      <c r="R73" s="12">
        <v>413816</v>
      </c>
      <c r="S73" s="12">
        <v>0</v>
      </c>
      <c r="T73" s="12">
        <v>0</v>
      </c>
      <c r="U73" s="12">
        <v>222</v>
      </c>
      <c r="V73" s="12">
        <v>13602771</v>
      </c>
    </row>
    <row r="74" spans="1:22" x14ac:dyDescent="0.2">
      <c r="A74" s="11">
        <v>5802</v>
      </c>
      <c r="B74" s="1" t="s">
        <v>86</v>
      </c>
      <c r="C74" s="12">
        <v>355</v>
      </c>
      <c r="D74" s="12">
        <v>26453180</v>
      </c>
      <c r="E74" s="12">
        <v>249</v>
      </c>
      <c r="F74" s="12">
        <v>12880023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22</v>
      </c>
      <c r="P74" s="12">
        <v>1639352</v>
      </c>
      <c r="Q74" s="12">
        <v>6</v>
      </c>
      <c r="R74" s="12">
        <v>310362</v>
      </c>
      <c r="S74" s="12">
        <v>0</v>
      </c>
      <c r="T74" s="12">
        <v>0</v>
      </c>
      <c r="U74" s="12">
        <v>632</v>
      </c>
      <c r="V74" s="12">
        <v>41282917</v>
      </c>
    </row>
    <row r="75" spans="1:22" x14ac:dyDescent="0.2">
      <c r="A75" s="11">
        <v>5803</v>
      </c>
      <c r="B75" s="1" t="s">
        <v>87</v>
      </c>
      <c r="C75" s="12">
        <v>142</v>
      </c>
      <c r="D75" s="12">
        <v>10581272</v>
      </c>
      <c r="E75" s="12">
        <v>121</v>
      </c>
      <c r="F75" s="12">
        <v>6258967</v>
      </c>
      <c r="G75" s="12">
        <v>54</v>
      </c>
      <c r="H75" s="12">
        <v>4023864</v>
      </c>
      <c r="I75" s="12">
        <v>68</v>
      </c>
      <c r="J75" s="12">
        <v>3517436</v>
      </c>
      <c r="K75" s="12">
        <v>0</v>
      </c>
      <c r="L75" s="12">
        <v>0</v>
      </c>
      <c r="M75" s="12">
        <v>0</v>
      </c>
      <c r="N75" s="12">
        <v>0</v>
      </c>
      <c r="O75" s="12">
        <v>16</v>
      </c>
      <c r="P75" s="12">
        <v>1192256</v>
      </c>
      <c r="Q75" s="12">
        <v>4</v>
      </c>
      <c r="R75" s="12">
        <v>206908</v>
      </c>
      <c r="S75" s="12">
        <v>0</v>
      </c>
      <c r="T75" s="12">
        <v>0</v>
      </c>
      <c r="U75" s="12">
        <v>405</v>
      </c>
      <c r="V75" s="12">
        <v>25780703</v>
      </c>
    </row>
    <row r="76" spans="1:22" x14ac:dyDescent="0.2">
      <c r="A76" s="11">
        <v>5701</v>
      </c>
      <c r="B76" s="1" t="s">
        <v>88</v>
      </c>
      <c r="C76" s="12">
        <v>651</v>
      </c>
      <c r="D76" s="12">
        <v>48509916</v>
      </c>
      <c r="E76" s="12">
        <v>566</v>
      </c>
      <c r="F76" s="12">
        <v>29277482</v>
      </c>
      <c r="G76" s="12">
        <v>118</v>
      </c>
      <c r="H76" s="12">
        <v>8792888</v>
      </c>
      <c r="I76" s="12">
        <v>89</v>
      </c>
      <c r="J76" s="12">
        <v>4603703</v>
      </c>
      <c r="K76" s="12">
        <v>10</v>
      </c>
      <c r="L76" s="12">
        <v>745160</v>
      </c>
      <c r="M76" s="12">
        <v>3</v>
      </c>
      <c r="N76" s="12">
        <v>155181</v>
      </c>
      <c r="O76" s="12">
        <v>102</v>
      </c>
      <c r="P76" s="12">
        <v>7600632</v>
      </c>
      <c r="Q76" s="12">
        <v>34</v>
      </c>
      <c r="R76" s="12">
        <v>1758718</v>
      </c>
      <c r="S76" s="12">
        <v>4</v>
      </c>
      <c r="T76" s="12">
        <v>217736</v>
      </c>
      <c r="U76" s="12">
        <v>1577</v>
      </c>
      <c r="V76" s="12">
        <v>101661416</v>
      </c>
    </row>
    <row r="77" spans="1:22" x14ac:dyDescent="0.2">
      <c r="A77" s="11">
        <v>5704</v>
      </c>
      <c r="B77" s="1" t="s">
        <v>89</v>
      </c>
      <c r="C77" s="12">
        <v>113</v>
      </c>
      <c r="D77" s="12">
        <v>8420308</v>
      </c>
      <c r="E77" s="12">
        <v>112</v>
      </c>
      <c r="F77" s="12">
        <v>5793424</v>
      </c>
      <c r="G77" s="12">
        <v>21</v>
      </c>
      <c r="H77" s="12">
        <v>1564836</v>
      </c>
      <c r="I77" s="12">
        <v>28</v>
      </c>
      <c r="J77" s="12">
        <v>1448356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274</v>
      </c>
      <c r="V77" s="12">
        <v>17226924</v>
      </c>
    </row>
    <row r="78" spans="1:22" x14ac:dyDescent="0.2">
      <c r="A78" s="11">
        <v>5702</v>
      </c>
      <c r="B78" s="1" t="s">
        <v>90</v>
      </c>
      <c r="C78" s="12">
        <v>122</v>
      </c>
      <c r="D78" s="12">
        <v>9090952</v>
      </c>
      <c r="E78" s="12">
        <v>149</v>
      </c>
      <c r="F78" s="12">
        <v>7707323</v>
      </c>
      <c r="G78" s="12">
        <v>29</v>
      </c>
      <c r="H78" s="12">
        <v>2160964</v>
      </c>
      <c r="I78" s="12">
        <v>67</v>
      </c>
      <c r="J78" s="12">
        <v>3465709</v>
      </c>
      <c r="K78" s="12">
        <v>0</v>
      </c>
      <c r="L78" s="12">
        <v>0</v>
      </c>
      <c r="M78" s="12">
        <v>0</v>
      </c>
      <c r="N78" s="12">
        <v>0</v>
      </c>
      <c r="O78" s="12">
        <v>38</v>
      </c>
      <c r="P78" s="12">
        <v>2831608</v>
      </c>
      <c r="Q78" s="12">
        <v>13</v>
      </c>
      <c r="R78" s="12">
        <v>672451</v>
      </c>
      <c r="S78" s="12">
        <v>0</v>
      </c>
      <c r="T78" s="12">
        <v>0</v>
      </c>
      <c r="U78" s="12">
        <v>418</v>
      </c>
      <c r="V78" s="12">
        <v>25929007</v>
      </c>
    </row>
    <row r="79" spans="1:22" x14ac:dyDescent="0.2">
      <c r="A79" s="11">
        <v>5705</v>
      </c>
      <c r="B79" s="1" t="s">
        <v>91</v>
      </c>
      <c r="C79" s="12">
        <v>149</v>
      </c>
      <c r="D79" s="12">
        <v>11102884</v>
      </c>
      <c r="E79" s="12">
        <v>135</v>
      </c>
      <c r="F79" s="12">
        <v>6983145</v>
      </c>
      <c r="G79" s="12">
        <v>60</v>
      </c>
      <c r="H79" s="12">
        <v>4470960</v>
      </c>
      <c r="I79" s="12">
        <v>36</v>
      </c>
      <c r="J79" s="12">
        <v>1862172</v>
      </c>
      <c r="K79" s="12">
        <v>0</v>
      </c>
      <c r="L79" s="12">
        <v>0</v>
      </c>
      <c r="M79" s="12">
        <v>0</v>
      </c>
      <c r="N79" s="12">
        <v>0</v>
      </c>
      <c r="O79" s="12">
        <v>33</v>
      </c>
      <c r="P79" s="12">
        <v>2459028</v>
      </c>
      <c r="Q79" s="12">
        <v>0</v>
      </c>
      <c r="R79" s="12">
        <v>0</v>
      </c>
      <c r="S79" s="12">
        <v>0</v>
      </c>
      <c r="T79" s="12">
        <v>0</v>
      </c>
      <c r="U79" s="12">
        <v>413</v>
      </c>
      <c r="V79" s="12">
        <v>26878189</v>
      </c>
    </row>
    <row r="80" spans="1:22" x14ac:dyDescent="0.2">
      <c r="A80" s="11">
        <v>5706</v>
      </c>
      <c r="B80" s="1" t="s">
        <v>92</v>
      </c>
      <c r="C80" s="12">
        <v>80</v>
      </c>
      <c r="D80" s="12">
        <v>5961280</v>
      </c>
      <c r="E80" s="12">
        <v>98</v>
      </c>
      <c r="F80" s="12">
        <v>5069246</v>
      </c>
      <c r="G80" s="12">
        <v>57</v>
      </c>
      <c r="H80" s="12">
        <v>4247412</v>
      </c>
      <c r="I80" s="12">
        <v>64</v>
      </c>
      <c r="J80" s="12">
        <v>3310528</v>
      </c>
      <c r="K80" s="12">
        <v>0</v>
      </c>
      <c r="L80" s="12">
        <v>0</v>
      </c>
      <c r="M80" s="12">
        <v>0</v>
      </c>
      <c r="N80" s="12">
        <v>0</v>
      </c>
      <c r="O80" s="12">
        <v>28</v>
      </c>
      <c r="P80" s="12">
        <v>2086448</v>
      </c>
      <c r="Q80" s="12">
        <v>8</v>
      </c>
      <c r="R80" s="12">
        <v>413816</v>
      </c>
      <c r="S80" s="12">
        <v>0</v>
      </c>
      <c r="T80" s="12">
        <v>0</v>
      </c>
      <c r="U80" s="12">
        <v>335</v>
      </c>
      <c r="V80" s="12">
        <v>21088730</v>
      </c>
    </row>
    <row r="81" spans="1:22" x14ac:dyDescent="0.2">
      <c r="A81" s="11">
        <v>5703</v>
      </c>
      <c r="B81" s="1" t="s">
        <v>93</v>
      </c>
      <c r="C81" s="12">
        <v>192</v>
      </c>
      <c r="D81" s="12">
        <v>14307072</v>
      </c>
      <c r="E81" s="12">
        <v>227</v>
      </c>
      <c r="F81" s="12">
        <v>11742029</v>
      </c>
      <c r="G81" s="12">
        <v>0</v>
      </c>
      <c r="H81" s="12">
        <v>0</v>
      </c>
      <c r="I81" s="12">
        <v>0</v>
      </c>
      <c r="J81" s="12">
        <v>0</v>
      </c>
      <c r="K81" s="12">
        <v>71</v>
      </c>
      <c r="L81" s="12">
        <v>5290636</v>
      </c>
      <c r="M81" s="12">
        <v>4</v>
      </c>
      <c r="N81" s="12">
        <v>206908</v>
      </c>
      <c r="O81" s="12">
        <v>43</v>
      </c>
      <c r="P81" s="12">
        <v>3204188</v>
      </c>
      <c r="Q81" s="12">
        <v>17</v>
      </c>
      <c r="R81" s="12">
        <v>879359</v>
      </c>
      <c r="S81" s="12">
        <v>0</v>
      </c>
      <c r="T81" s="12">
        <v>0</v>
      </c>
      <c r="U81" s="12">
        <v>554</v>
      </c>
      <c r="V81" s="12">
        <v>35630192</v>
      </c>
    </row>
    <row r="82" spans="1:22" x14ac:dyDescent="0.2">
      <c r="A82" s="11">
        <v>5301</v>
      </c>
      <c r="B82" s="1" t="s">
        <v>94</v>
      </c>
      <c r="C82" s="12">
        <v>412</v>
      </c>
      <c r="D82" s="12">
        <v>30700592</v>
      </c>
      <c r="E82" s="12">
        <v>362</v>
      </c>
      <c r="F82" s="12">
        <v>18725174</v>
      </c>
      <c r="G82" s="12">
        <v>95</v>
      </c>
      <c r="H82" s="12">
        <v>7079020</v>
      </c>
      <c r="I82" s="12">
        <v>55</v>
      </c>
      <c r="J82" s="12">
        <v>2844985</v>
      </c>
      <c r="K82" s="12">
        <v>0</v>
      </c>
      <c r="L82" s="12">
        <v>0</v>
      </c>
      <c r="M82" s="12">
        <v>0</v>
      </c>
      <c r="N82" s="12">
        <v>0</v>
      </c>
      <c r="O82" s="12">
        <v>67</v>
      </c>
      <c r="P82" s="12">
        <v>4992572</v>
      </c>
      <c r="Q82" s="12">
        <v>5</v>
      </c>
      <c r="R82" s="12">
        <v>258635</v>
      </c>
      <c r="S82" s="12">
        <v>2</v>
      </c>
      <c r="T82" s="12">
        <v>86079</v>
      </c>
      <c r="U82" s="12">
        <v>998</v>
      </c>
      <c r="V82" s="12">
        <v>64687057</v>
      </c>
    </row>
    <row r="83" spans="1:22" x14ac:dyDescent="0.2">
      <c r="A83" s="11">
        <v>5302</v>
      </c>
      <c r="B83" s="1" t="s">
        <v>95</v>
      </c>
      <c r="C83" s="12">
        <v>106</v>
      </c>
      <c r="D83" s="12">
        <v>7898696</v>
      </c>
      <c r="E83" s="12">
        <v>143</v>
      </c>
      <c r="F83" s="12">
        <v>7396961</v>
      </c>
      <c r="G83" s="12">
        <v>51</v>
      </c>
      <c r="H83" s="12">
        <v>3800316</v>
      </c>
      <c r="I83" s="12">
        <v>48</v>
      </c>
      <c r="J83" s="12">
        <v>2482896</v>
      </c>
      <c r="K83" s="12">
        <v>0</v>
      </c>
      <c r="L83" s="12">
        <v>0</v>
      </c>
      <c r="M83" s="12">
        <v>0</v>
      </c>
      <c r="N83" s="12">
        <v>0</v>
      </c>
      <c r="O83" s="12">
        <v>27</v>
      </c>
      <c r="P83" s="12">
        <v>2011932</v>
      </c>
      <c r="Q83" s="12">
        <v>9</v>
      </c>
      <c r="R83" s="12">
        <v>465543</v>
      </c>
      <c r="S83" s="12">
        <v>0</v>
      </c>
      <c r="T83" s="12">
        <v>0</v>
      </c>
      <c r="U83" s="12">
        <v>384</v>
      </c>
      <c r="V83" s="12">
        <v>24056344</v>
      </c>
    </row>
    <row r="84" spans="1:22" x14ac:dyDescent="0.2">
      <c r="A84" s="11">
        <v>5304</v>
      </c>
      <c r="B84" s="1" t="s">
        <v>96</v>
      </c>
      <c r="C84" s="12">
        <v>166</v>
      </c>
      <c r="D84" s="12">
        <v>12369656</v>
      </c>
      <c r="E84" s="12">
        <v>152</v>
      </c>
      <c r="F84" s="12">
        <v>7862504</v>
      </c>
      <c r="G84" s="12">
        <v>61</v>
      </c>
      <c r="H84" s="12">
        <v>4545476</v>
      </c>
      <c r="I84" s="12">
        <v>42</v>
      </c>
      <c r="J84" s="12">
        <v>2172534</v>
      </c>
      <c r="K84" s="12">
        <v>0</v>
      </c>
      <c r="L84" s="12">
        <v>0</v>
      </c>
      <c r="M84" s="12">
        <v>0</v>
      </c>
      <c r="N84" s="12">
        <v>0</v>
      </c>
      <c r="O84" s="12">
        <v>10</v>
      </c>
      <c r="P84" s="12">
        <v>745160</v>
      </c>
      <c r="Q84" s="12">
        <v>1</v>
      </c>
      <c r="R84" s="12">
        <v>51727</v>
      </c>
      <c r="S84" s="12">
        <v>0</v>
      </c>
      <c r="T84" s="12">
        <v>0</v>
      </c>
      <c r="U84" s="12">
        <v>432</v>
      </c>
      <c r="V84" s="12">
        <v>27747057</v>
      </c>
    </row>
    <row r="85" spans="1:22" x14ac:dyDescent="0.2">
      <c r="A85" s="11">
        <v>5303</v>
      </c>
      <c r="B85" s="1" t="s">
        <v>97</v>
      </c>
      <c r="C85" s="12">
        <v>66</v>
      </c>
      <c r="D85" s="12">
        <v>4918056</v>
      </c>
      <c r="E85" s="12">
        <v>81</v>
      </c>
      <c r="F85" s="12">
        <v>4189887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147</v>
      </c>
      <c r="V85" s="12">
        <v>9107943</v>
      </c>
    </row>
    <row r="86" spans="1:22" x14ac:dyDescent="0.2">
      <c r="A86" s="11">
        <v>6101</v>
      </c>
      <c r="B86" s="1" t="s">
        <v>98</v>
      </c>
      <c r="C86" s="12">
        <v>1223</v>
      </c>
      <c r="D86" s="12">
        <v>91133068</v>
      </c>
      <c r="E86" s="12">
        <v>1006</v>
      </c>
      <c r="F86" s="12">
        <v>52037362</v>
      </c>
      <c r="G86" s="12">
        <v>700</v>
      </c>
      <c r="H86" s="12">
        <v>52161200</v>
      </c>
      <c r="I86" s="12">
        <v>533</v>
      </c>
      <c r="J86" s="12">
        <v>27570491</v>
      </c>
      <c r="K86" s="12">
        <v>21</v>
      </c>
      <c r="L86" s="12">
        <v>1564836</v>
      </c>
      <c r="M86" s="12">
        <v>4</v>
      </c>
      <c r="N86" s="12">
        <v>206908</v>
      </c>
      <c r="O86" s="12">
        <v>107</v>
      </c>
      <c r="P86" s="12">
        <v>7973212</v>
      </c>
      <c r="Q86" s="12">
        <v>11</v>
      </c>
      <c r="R86" s="12">
        <v>568997</v>
      </c>
      <c r="S86" s="12">
        <v>0</v>
      </c>
      <c r="T86" s="12">
        <v>0</v>
      </c>
      <c r="U86" s="12">
        <v>3605</v>
      </c>
      <c r="V86" s="12">
        <v>233216074</v>
      </c>
    </row>
    <row r="87" spans="1:22" x14ac:dyDescent="0.2">
      <c r="A87" s="11">
        <v>6108</v>
      </c>
      <c r="B87" s="1" t="s">
        <v>99</v>
      </c>
      <c r="C87" s="12">
        <v>266</v>
      </c>
      <c r="D87" s="12">
        <v>19821256</v>
      </c>
      <c r="E87" s="12">
        <v>199</v>
      </c>
      <c r="F87" s="12">
        <v>10293673</v>
      </c>
      <c r="G87" s="12">
        <v>104</v>
      </c>
      <c r="H87" s="12">
        <v>7749664</v>
      </c>
      <c r="I87" s="12">
        <v>57</v>
      </c>
      <c r="J87" s="12">
        <v>2948439</v>
      </c>
      <c r="K87" s="12">
        <v>0</v>
      </c>
      <c r="L87" s="12">
        <v>0</v>
      </c>
      <c r="M87" s="12">
        <v>0</v>
      </c>
      <c r="N87" s="12">
        <v>0</v>
      </c>
      <c r="O87" s="12">
        <v>36</v>
      </c>
      <c r="P87" s="12">
        <v>2682576</v>
      </c>
      <c r="Q87" s="12">
        <v>17</v>
      </c>
      <c r="R87" s="12">
        <v>879359</v>
      </c>
      <c r="S87" s="12">
        <v>0</v>
      </c>
      <c r="T87" s="12">
        <v>0</v>
      </c>
      <c r="U87" s="12">
        <v>679</v>
      </c>
      <c r="V87" s="12">
        <v>44374967</v>
      </c>
    </row>
    <row r="88" spans="1:22" x14ac:dyDescent="0.2">
      <c r="A88" s="11">
        <v>6106</v>
      </c>
      <c r="B88" s="1" t="s">
        <v>100</v>
      </c>
      <c r="C88" s="12">
        <v>235</v>
      </c>
      <c r="D88" s="12">
        <v>17511260</v>
      </c>
      <c r="E88" s="12">
        <v>187</v>
      </c>
      <c r="F88" s="12">
        <v>9672949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42</v>
      </c>
      <c r="P88" s="12">
        <v>3129672</v>
      </c>
      <c r="Q88" s="12">
        <v>14</v>
      </c>
      <c r="R88" s="12">
        <v>724178</v>
      </c>
      <c r="S88" s="12">
        <v>0</v>
      </c>
      <c r="T88" s="12">
        <v>0</v>
      </c>
      <c r="U88" s="12">
        <v>478</v>
      </c>
      <c r="V88" s="12">
        <v>31038059</v>
      </c>
    </row>
    <row r="89" spans="1:22" x14ac:dyDescent="0.2">
      <c r="A89" s="11">
        <v>6110</v>
      </c>
      <c r="B89" s="1" t="s">
        <v>101</v>
      </c>
      <c r="C89" s="12">
        <v>315</v>
      </c>
      <c r="D89" s="12">
        <v>23472540</v>
      </c>
      <c r="E89" s="12">
        <v>173</v>
      </c>
      <c r="F89" s="12">
        <v>8948771</v>
      </c>
      <c r="G89" s="12">
        <v>101</v>
      </c>
      <c r="H89" s="12">
        <v>7526116</v>
      </c>
      <c r="I89" s="12">
        <v>63</v>
      </c>
      <c r="J89" s="12">
        <v>3258801</v>
      </c>
      <c r="K89" s="12">
        <v>0</v>
      </c>
      <c r="L89" s="12">
        <v>0</v>
      </c>
      <c r="M89" s="12">
        <v>0</v>
      </c>
      <c r="N89" s="12">
        <v>0</v>
      </c>
      <c r="O89" s="12">
        <v>35</v>
      </c>
      <c r="P89" s="12">
        <v>2608060</v>
      </c>
      <c r="Q89" s="12">
        <v>4</v>
      </c>
      <c r="R89" s="12">
        <v>206908</v>
      </c>
      <c r="S89" s="12">
        <v>0</v>
      </c>
      <c r="T89" s="12">
        <v>0</v>
      </c>
      <c r="U89" s="12">
        <v>691</v>
      </c>
      <c r="V89" s="12">
        <v>46021196</v>
      </c>
    </row>
    <row r="90" spans="1:22" x14ac:dyDescent="0.2">
      <c r="A90" s="11">
        <v>6105</v>
      </c>
      <c r="B90" s="1" t="s">
        <v>102</v>
      </c>
      <c r="C90" s="12">
        <v>227</v>
      </c>
      <c r="D90" s="12">
        <v>16915132</v>
      </c>
      <c r="E90" s="12">
        <v>200</v>
      </c>
      <c r="F90" s="12">
        <v>10345400</v>
      </c>
      <c r="G90" s="12">
        <v>107</v>
      </c>
      <c r="H90" s="12">
        <v>7973212</v>
      </c>
      <c r="I90" s="12">
        <v>40</v>
      </c>
      <c r="J90" s="12">
        <v>2069080</v>
      </c>
      <c r="K90" s="12">
        <v>0</v>
      </c>
      <c r="L90" s="12">
        <v>0</v>
      </c>
      <c r="M90" s="12">
        <v>0</v>
      </c>
      <c r="N90" s="12">
        <v>0</v>
      </c>
      <c r="O90" s="12">
        <v>41</v>
      </c>
      <c r="P90" s="12">
        <v>3055156</v>
      </c>
      <c r="Q90" s="12">
        <v>13</v>
      </c>
      <c r="R90" s="12">
        <v>672451</v>
      </c>
      <c r="S90" s="12">
        <v>2</v>
      </c>
      <c r="T90" s="12">
        <v>63290</v>
      </c>
      <c r="U90" s="12">
        <v>630</v>
      </c>
      <c r="V90" s="12">
        <v>41093721</v>
      </c>
    </row>
    <row r="91" spans="1:22" x14ac:dyDescent="0.2">
      <c r="A91" s="11">
        <v>6104</v>
      </c>
      <c r="B91" s="1" t="s">
        <v>103</v>
      </c>
      <c r="C91" s="12">
        <v>221</v>
      </c>
      <c r="D91" s="12">
        <v>16468036</v>
      </c>
      <c r="E91" s="12">
        <v>206</v>
      </c>
      <c r="F91" s="12">
        <v>10655762</v>
      </c>
      <c r="G91" s="12">
        <v>90</v>
      </c>
      <c r="H91" s="12">
        <v>6706440</v>
      </c>
      <c r="I91" s="12">
        <v>58</v>
      </c>
      <c r="J91" s="12">
        <v>3000166</v>
      </c>
      <c r="K91" s="12">
        <v>0</v>
      </c>
      <c r="L91" s="12">
        <v>0</v>
      </c>
      <c r="M91" s="12">
        <v>0</v>
      </c>
      <c r="N91" s="12">
        <v>0</v>
      </c>
      <c r="O91" s="12">
        <v>38</v>
      </c>
      <c r="P91" s="12">
        <v>2831608</v>
      </c>
      <c r="Q91" s="12">
        <v>14</v>
      </c>
      <c r="R91" s="12">
        <v>724178</v>
      </c>
      <c r="S91" s="12">
        <v>0</v>
      </c>
      <c r="T91" s="12">
        <v>0</v>
      </c>
      <c r="U91" s="12">
        <v>627</v>
      </c>
      <c r="V91" s="12">
        <v>40386190</v>
      </c>
    </row>
    <row r="92" spans="1:22" x14ac:dyDescent="0.2">
      <c r="A92" s="11">
        <v>6102</v>
      </c>
      <c r="B92" s="1" t="s">
        <v>104</v>
      </c>
      <c r="C92" s="12">
        <v>148</v>
      </c>
      <c r="D92" s="12">
        <v>11028368</v>
      </c>
      <c r="E92" s="12">
        <v>131</v>
      </c>
      <c r="F92" s="12">
        <v>6776237</v>
      </c>
      <c r="G92" s="12">
        <v>74</v>
      </c>
      <c r="H92" s="12">
        <v>5514184</v>
      </c>
      <c r="I92" s="12">
        <v>41</v>
      </c>
      <c r="J92" s="12">
        <v>2120807</v>
      </c>
      <c r="K92" s="12">
        <v>0</v>
      </c>
      <c r="L92" s="12">
        <v>0</v>
      </c>
      <c r="M92" s="12">
        <v>0</v>
      </c>
      <c r="N92" s="12">
        <v>0</v>
      </c>
      <c r="O92" s="12">
        <v>7</v>
      </c>
      <c r="P92" s="12">
        <v>521612</v>
      </c>
      <c r="Q92" s="12">
        <v>3</v>
      </c>
      <c r="R92" s="12">
        <v>155181</v>
      </c>
      <c r="S92" s="12">
        <v>1</v>
      </c>
      <c r="T92" s="12">
        <v>54434</v>
      </c>
      <c r="U92" s="12">
        <v>405</v>
      </c>
      <c r="V92" s="12">
        <v>26170823</v>
      </c>
    </row>
    <row r="93" spans="1:22" x14ac:dyDescent="0.2">
      <c r="A93" s="11">
        <v>6112</v>
      </c>
      <c r="B93" s="1" t="s">
        <v>105</v>
      </c>
      <c r="C93" s="12">
        <v>103</v>
      </c>
      <c r="D93" s="12">
        <v>7675148</v>
      </c>
      <c r="E93" s="12">
        <v>106</v>
      </c>
      <c r="F93" s="12">
        <v>5483062</v>
      </c>
      <c r="G93" s="12">
        <v>15</v>
      </c>
      <c r="H93" s="12">
        <v>1117740</v>
      </c>
      <c r="I93" s="12">
        <v>19</v>
      </c>
      <c r="J93" s="12">
        <v>982813</v>
      </c>
      <c r="K93" s="12">
        <v>0</v>
      </c>
      <c r="L93" s="12">
        <v>0</v>
      </c>
      <c r="M93" s="12">
        <v>0</v>
      </c>
      <c r="N93" s="12">
        <v>0</v>
      </c>
      <c r="O93" s="12">
        <v>25</v>
      </c>
      <c r="P93" s="12">
        <v>1862900</v>
      </c>
      <c r="Q93" s="12">
        <v>5</v>
      </c>
      <c r="R93" s="12">
        <v>258635</v>
      </c>
      <c r="S93" s="12">
        <v>0</v>
      </c>
      <c r="T93" s="12">
        <v>0</v>
      </c>
      <c r="U93" s="12">
        <v>273</v>
      </c>
      <c r="V93" s="12">
        <v>17380298</v>
      </c>
    </row>
    <row r="94" spans="1:22" x14ac:dyDescent="0.2">
      <c r="A94" s="11">
        <v>6107</v>
      </c>
      <c r="B94" s="1" t="s">
        <v>106</v>
      </c>
      <c r="C94" s="12">
        <v>331</v>
      </c>
      <c r="D94" s="12">
        <v>24664796</v>
      </c>
      <c r="E94" s="12">
        <v>258</v>
      </c>
      <c r="F94" s="12">
        <v>13345566</v>
      </c>
      <c r="G94" s="12">
        <v>146</v>
      </c>
      <c r="H94" s="12">
        <v>10879336</v>
      </c>
      <c r="I94" s="12">
        <v>66</v>
      </c>
      <c r="J94" s="12">
        <v>3413982</v>
      </c>
      <c r="K94" s="12">
        <v>0</v>
      </c>
      <c r="L94" s="12">
        <v>0</v>
      </c>
      <c r="M94" s="12">
        <v>0</v>
      </c>
      <c r="N94" s="12">
        <v>0</v>
      </c>
      <c r="O94" s="12">
        <v>26</v>
      </c>
      <c r="P94" s="12">
        <v>1937416</v>
      </c>
      <c r="Q94" s="12">
        <v>8</v>
      </c>
      <c r="R94" s="12">
        <v>413816</v>
      </c>
      <c r="S94" s="12">
        <v>0</v>
      </c>
      <c r="T94" s="12">
        <v>0</v>
      </c>
      <c r="U94" s="12">
        <v>835</v>
      </c>
      <c r="V94" s="12">
        <v>54654912</v>
      </c>
    </row>
    <row r="95" spans="1:22" x14ac:dyDescent="0.2">
      <c r="A95" s="11">
        <v>6117</v>
      </c>
      <c r="B95" s="1" t="s">
        <v>107</v>
      </c>
      <c r="C95" s="12">
        <v>314</v>
      </c>
      <c r="D95" s="12">
        <v>23398024</v>
      </c>
      <c r="E95" s="12">
        <v>435</v>
      </c>
      <c r="F95" s="12">
        <v>22501245</v>
      </c>
      <c r="G95" s="12">
        <v>154</v>
      </c>
      <c r="H95" s="12">
        <v>11475464</v>
      </c>
      <c r="I95" s="12">
        <v>94</v>
      </c>
      <c r="J95" s="12">
        <v>4862338</v>
      </c>
      <c r="K95" s="12">
        <v>0</v>
      </c>
      <c r="L95" s="12">
        <v>0</v>
      </c>
      <c r="M95" s="12">
        <v>0</v>
      </c>
      <c r="N95" s="12">
        <v>0</v>
      </c>
      <c r="O95" s="12">
        <v>17</v>
      </c>
      <c r="P95" s="12">
        <v>1266772</v>
      </c>
      <c r="Q95" s="12">
        <v>4</v>
      </c>
      <c r="R95" s="12">
        <v>206908</v>
      </c>
      <c r="S95" s="12">
        <v>4</v>
      </c>
      <c r="T95" s="12">
        <v>126580</v>
      </c>
      <c r="U95" s="12">
        <v>1022</v>
      </c>
      <c r="V95" s="12">
        <v>63837331</v>
      </c>
    </row>
    <row r="96" spans="1:22" x14ac:dyDescent="0.2">
      <c r="A96" s="11">
        <v>6113</v>
      </c>
      <c r="B96" s="1" t="s">
        <v>108</v>
      </c>
      <c r="C96" s="12">
        <v>217</v>
      </c>
      <c r="D96" s="12">
        <v>16169972</v>
      </c>
      <c r="E96" s="12">
        <v>230</v>
      </c>
      <c r="F96" s="12">
        <v>11897210</v>
      </c>
      <c r="G96" s="12">
        <v>76</v>
      </c>
      <c r="H96" s="12">
        <v>5663216</v>
      </c>
      <c r="I96" s="12">
        <v>34</v>
      </c>
      <c r="J96" s="12">
        <v>1758718</v>
      </c>
      <c r="K96" s="12">
        <v>0</v>
      </c>
      <c r="L96" s="12">
        <v>0</v>
      </c>
      <c r="M96" s="12">
        <v>0</v>
      </c>
      <c r="N96" s="12">
        <v>0</v>
      </c>
      <c r="O96" s="12">
        <v>71</v>
      </c>
      <c r="P96" s="12">
        <v>5290636</v>
      </c>
      <c r="Q96" s="12">
        <v>25</v>
      </c>
      <c r="R96" s="12">
        <v>1293175</v>
      </c>
      <c r="S96" s="12">
        <v>0</v>
      </c>
      <c r="T96" s="12">
        <v>0</v>
      </c>
      <c r="U96" s="12">
        <v>653</v>
      </c>
      <c r="V96" s="12">
        <v>42072927</v>
      </c>
    </row>
    <row r="97" spans="1:22" x14ac:dyDescent="0.2">
      <c r="A97" s="11">
        <v>6115</v>
      </c>
      <c r="B97" s="1" t="s">
        <v>109</v>
      </c>
      <c r="C97" s="12">
        <v>739</v>
      </c>
      <c r="D97" s="12">
        <v>55067324</v>
      </c>
      <c r="E97" s="12">
        <v>615</v>
      </c>
      <c r="F97" s="12">
        <v>31812105</v>
      </c>
      <c r="G97" s="12">
        <v>173</v>
      </c>
      <c r="H97" s="12">
        <v>12891268</v>
      </c>
      <c r="I97" s="12">
        <v>125</v>
      </c>
      <c r="J97" s="12">
        <v>6465875</v>
      </c>
      <c r="K97" s="12">
        <v>0</v>
      </c>
      <c r="L97" s="12">
        <v>0</v>
      </c>
      <c r="M97" s="12">
        <v>0</v>
      </c>
      <c r="N97" s="12">
        <v>0</v>
      </c>
      <c r="O97" s="12">
        <v>66</v>
      </c>
      <c r="P97" s="12">
        <v>4918056</v>
      </c>
      <c r="Q97" s="12">
        <v>23</v>
      </c>
      <c r="R97" s="12">
        <v>1189721</v>
      </c>
      <c r="S97" s="12">
        <v>2</v>
      </c>
      <c r="T97" s="12">
        <v>108868</v>
      </c>
      <c r="U97" s="12">
        <v>1743</v>
      </c>
      <c r="V97" s="12">
        <v>112453217</v>
      </c>
    </row>
    <row r="98" spans="1:22" x14ac:dyDescent="0.2">
      <c r="A98" s="11">
        <v>6116</v>
      </c>
      <c r="B98" s="1" t="s">
        <v>110</v>
      </c>
      <c r="C98" s="12">
        <v>115</v>
      </c>
      <c r="D98" s="12">
        <v>8569340</v>
      </c>
      <c r="E98" s="12">
        <v>157</v>
      </c>
      <c r="F98" s="12">
        <v>8121139</v>
      </c>
      <c r="G98" s="12">
        <v>116</v>
      </c>
      <c r="H98" s="12">
        <v>8643856</v>
      </c>
      <c r="I98" s="12">
        <v>61</v>
      </c>
      <c r="J98" s="12">
        <v>3155347</v>
      </c>
      <c r="K98" s="12">
        <v>0</v>
      </c>
      <c r="L98" s="12">
        <v>0</v>
      </c>
      <c r="M98" s="12">
        <v>0</v>
      </c>
      <c r="N98" s="12">
        <v>0</v>
      </c>
      <c r="O98" s="12">
        <v>52</v>
      </c>
      <c r="P98" s="12">
        <v>3874832</v>
      </c>
      <c r="Q98" s="12">
        <v>6</v>
      </c>
      <c r="R98" s="12">
        <v>310362</v>
      </c>
      <c r="S98" s="12">
        <v>0</v>
      </c>
      <c r="T98" s="12">
        <v>0</v>
      </c>
      <c r="U98" s="12">
        <v>507</v>
      </c>
      <c r="V98" s="12">
        <v>32674876</v>
      </c>
    </row>
    <row r="99" spans="1:22" x14ac:dyDescent="0.2">
      <c r="A99" s="11">
        <v>6111</v>
      </c>
      <c r="B99" s="1" t="s">
        <v>111</v>
      </c>
      <c r="C99" s="12">
        <v>112</v>
      </c>
      <c r="D99" s="12">
        <v>8345792</v>
      </c>
      <c r="E99" s="12">
        <v>108</v>
      </c>
      <c r="F99" s="12">
        <v>5586516</v>
      </c>
      <c r="G99" s="12">
        <v>57</v>
      </c>
      <c r="H99" s="12">
        <v>4247412</v>
      </c>
      <c r="I99" s="12">
        <v>38</v>
      </c>
      <c r="J99" s="12">
        <v>1965626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315</v>
      </c>
      <c r="V99" s="12">
        <v>20145346</v>
      </c>
    </row>
    <row r="100" spans="1:22" x14ac:dyDescent="0.2">
      <c r="A100" s="11">
        <v>6109</v>
      </c>
      <c r="B100" s="1" t="s">
        <v>112</v>
      </c>
      <c r="C100" s="12">
        <v>148</v>
      </c>
      <c r="D100" s="12">
        <v>11028368</v>
      </c>
      <c r="E100" s="12">
        <v>150</v>
      </c>
      <c r="F100" s="12">
        <v>7759050</v>
      </c>
      <c r="G100" s="12">
        <v>61</v>
      </c>
      <c r="H100" s="12">
        <v>4545476</v>
      </c>
      <c r="I100" s="12">
        <v>41</v>
      </c>
      <c r="J100" s="12">
        <v>2120807</v>
      </c>
      <c r="K100" s="12">
        <v>0</v>
      </c>
      <c r="L100" s="12">
        <v>0</v>
      </c>
      <c r="M100" s="12">
        <v>0</v>
      </c>
      <c r="N100" s="12">
        <v>0</v>
      </c>
      <c r="O100" s="12">
        <v>25</v>
      </c>
      <c r="P100" s="12">
        <v>1862900</v>
      </c>
      <c r="Q100" s="12">
        <v>9</v>
      </c>
      <c r="R100" s="12">
        <v>465543</v>
      </c>
      <c r="S100" s="12">
        <v>2</v>
      </c>
      <c r="T100" s="12">
        <v>86079</v>
      </c>
      <c r="U100" s="12">
        <v>436</v>
      </c>
      <c r="V100" s="12">
        <v>27868223</v>
      </c>
    </row>
    <row r="101" spans="1:22" x14ac:dyDescent="0.2">
      <c r="A101" s="11">
        <v>6103</v>
      </c>
      <c r="B101" s="1" t="s">
        <v>113</v>
      </c>
      <c r="C101" s="12">
        <v>65</v>
      </c>
      <c r="D101" s="12">
        <v>4843540</v>
      </c>
      <c r="E101" s="12">
        <v>77</v>
      </c>
      <c r="F101" s="12">
        <v>3982979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11</v>
      </c>
      <c r="P101" s="12">
        <v>819676</v>
      </c>
      <c r="Q101" s="12">
        <v>3</v>
      </c>
      <c r="R101" s="12">
        <v>155181</v>
      </c>
      <c r="S101" s="12">
        <v>0</v>
      </c>
      <c r="T101" s="12">
        <v>0</v>
      </c>
      <c r="U101" s="12">
        <v>156</v>
      </c>
      <c r="V101" s="12">
        <v>9801376</v>
      </c>
    </row>
    <row r="102" spans="1:22" x14ac:dyDescent="0.2">
      <c r="A102" s="11">
        <v>6114</v>
      </c>
      <c r="B102" s="1" t="s">
        <v>114</v>
      </c>
      <c r="C102" s="12">
        <v>167</v>
      </c>
      <c r="D102" s="12">
        <v>12444172</v>
      </c>
      <c r="E102" s="12">
        <v>123</v>
      </c>
      <c r="F102" s="12">
        <v>6362421</v>
      </c>
      <c r="G102" s="12">
        <v>68</v>
      </c>
      <c r="H102" s="12">
        <v>5067088</v>
      </c>
      <c r="I102" s="12">
        <v>19</v>
      </c>
      <c r="J102" s="12">
        <v>982813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377</v>
      </c>
      <c r="V102" s="12">
        <v>24856494</v>
      </c>
    </row>
    <row r="103" spans="1:22" x14ac:dyDescent="0.2">
      <c r="A103" s="11">
        <v>6301</v>
      </c>
      <c r="B103" s="1" t="s">
        <v>115</v>
      </c>
      <c r="C103" s="12">
        <v>489</v>
      </c>
      <c r="D103" s="12">
        <v>36438324</v>
      </c>
      <c r="E103" s="12">
        <v>518</v>
      </c>
      <c r="F103" s="12">
        <v>26794586</v>
      </c>
      <c r="G103" s="12">
        <v>175</v>
      </c>
      <c r="H103" s="12">
        <v>13040300</v>
      </c>
      <c r="I103" s="12">
        <v>190</v>
      </c>
      <c r="J103" s="12">
        <v>9828130</v>
      </c>
      <c r="K103" s="12">
        <v>0</v>
      </c>
      <c r="L103" s="12">
        <v>0</v>
      </c>
      <c r="M103" s="12">
        <v>0</v>
      </c>
      <c r="N103" s="12">
        <v>0</v>
      </c>
      <c r="O103" s="12">
        <v>31</v>
      </c>
      <c r="P103" s="12">
        <v>2309996</v>
      </c>
      <c r="Q103" s="12">
        <v>0</v>
      </c>
      <c r="R103" s="12">
        <v>0</v>
      </c>
      <c r="S103" s="12">
        <v>0</v>
      </c>
      <c r="T103" s="12">
        <v>0</v>
      </c>
      <c r="U103" s="12">
        <v>1403</v>
      </c>
      <c r="V103" s="12">
        <v>88411336</v>
      </c>
    </row>
    <row r="104" spans="1:22" x14ac:dyDescent="0.2">
      <c r="A104" s="11">
        <v>6303</v>
      </c>
      <c r="B104" s="1" t="s">
        <v>116</v>
      </c>
      <c r="C104" s="12">
        <v>461</v>
      </c>
      <c r="D104" s="12">
        <v>34351876</v>
      </c>
      <c r="E104" s="12">
        <v>373</v>
      </c>
      <c r="F104" s="12">
        <v>19294171</v>
      </c>
      <c r="G104" s="12">
        <v>57</v>
      </c>
      <c r="H104" s="12">
        <v>4247412</v>
      </c>
      <c r="I104" s="12">
        <v>32</v>
      </c>
      <c r="J104" s="12">
        <v>1655264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923</v>
      </c>
      <c r="V104" s="12">
        <v>59548723</v>
      </c>
    </row>
    <row r="105" spans="1:22" x14ac:dyDescent="0.2">
      <c r="A105" s="11">
        <v>6305</v>
      </c>
      <c r="B105" s="1" t="s">
        <v>117</v>
      </c>
      <c r="C105" s="12">
        <v>146</v>
      </c>
      <c r="D105" s="12">
        <v>10879336</v>
      </c>
      <c r="E105" s="12">
        <v>149</v>
      </c>
      <c r="F105" s="12">
        <v>7707323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295</v>
      </c>
      <c r="V105" s="12">
        <v>18586659</v>
      </c>
    </row>
    <row r="106" spans="1:22" x14ac:dyDescent="0.2">
      <c r="A106" s="11">
        <v>6308</v>
      </c>
      <c r="B106" s="1" t="s">
        <v>118</v>
      </c>
      <c r="C106" s="12">
        <v>100</v>
      </c>
      <c r="D106" s="12">
        <v>7451600</v>
      </c>
      <c r="E106" s="12">
        <v>101</v>
      </c>
      <c r="F106" s="12">
        <v>5224427</v>
      </c>
      <c r="G106" s="12">
        <v>49</v>
      </c>
      <c r="H106" s="12">
        <v>3651284</v>
      </c>
      <c r="I106" s="12">
        <v>23</v>
      </c>
      <c r="J106" s="12">
        <v>1189721</v>
      </c>
      <c r="K106" s="12">
        <v>0</v>
      </c>
      <c r="L106" s="12">
        <v>0</v>
      </c>
      <c r="M106" s="12">
        <v>0</v>
      </c>
      <c r="N106" s="12">
        <v>0</v>
      </c>
      <c r="O106" s="12">
        <v>14</v>
      </c>
      <c r="P106" s="12">
        <v>1043224</v>
      </c>
      <c r="Q106" s="12">
        <v>4</v>
      </c>
      <c r="R106" s="12">
        <v>206908</v>
      </c>
      <c r="S106" s="12">
        <v>0</v>
      </c>
      <c r="T106" s="12">
        <v>0</v>
      </c>
      <c r="U106" s="12">
        <v>291</v>
      </c>
      <c r="V106" s="12">
        <v>18767164</v>
      </c>
    </row>
    <row r="107" spans="1:22" x14ac:dyDescent="0.2">
      <c r="A107" s="11">
        <v>6310</v>
      </c>
      <c r="B107" s="1" t="s">
        <v>119</v>
      </c>
      <c r="C107" s="12">
        <v>393</v>
      </c>
      <c r="D107" s="12">
        <v>29284788</v>
      </c>
      <c r="E107" s="12">
        <v>391</v>
      </c>
      <c r="F107" s="12">
        <v>20225257</v>
      </c>
      <c r="G107" s="12">
        <v>222</v>
      </c>
      <c r="H107" s="12">
        <v>16542552</v>
      </c>
      <c r="I107" s="12">
        <v>105</v>
      </c>
      <c r="J107" s="12">
        <v>5431335</v>
      </c>
      <c r="K107" s="12">
        <v>0</v>
      </c>
      <c r="L107" s="12">
        <v>0</v>
      </c>
      <c r="M107" s="12">
        <v>0</v>
      </c>
      <c r="N107" s="12">
        <v>0</v>
      </c>
      <c r="O107" s="12">
        <v>55</v>
      </c>
      <c r="P107" s="12">
        <v>4098380</v>
      </c>
      <c r="Q107" s="12">
        <v>13</v>
      </c>
      <c r="R107" s="12">
        <v>672451</v>
      </c>
      <c r="S107" s="12">
        <v>0</v>
      </c>
      <c r="T107" s="12">
        <v>0</v>
      </c>
      <c r="U107" s="12">
        <v>1179</v>
      </c>
      <c r="V107" s="12">
        <v>76254763</v>
      </c>
    </row>
    <row r="108" spans="1:22" x14ac:dyDescent="0.2">
      <c r="A108" s="11">
        <v>6304</v>
      </c>
      <c r="B108" s="1" t="s">
        <v>120</v>
      </c>
      <c r="C108" s="12">
        <v>119</v>
      </c>
      <c r="D108" s="12">
        <v>8867404</v>
      </c>
      <c r="E108" s="12">
        <v>84</v>
      </c>
      <c r="F108" s="12">
        <v>4345068</v>
      </c>
      <c r="G108" s="12">
        <v>17</v>
      </c>
      <c r="H108" s="12">
        <v>1266772</v>
      </c>
      <c r="I108" s="12">
        <v>12</v>
      </c>
      <c r="J108" s="12">
        <v>620724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232</v>
      </c>
      <c r="V108" s="12">
        <v>15099968</v>
      </c>
    </row>
    <row r="109" spans="1:22" x14ac:dyDescent="0.2">
      <c r="A109" s="11">
        <v>6306</v>
      </c>
      <c r="B109" s="1" t="s">
        <v>121</v>
      </c>
      <c r="C109" s="12">
        <v>110</v>
      </c>
      <c r="D109" s="12">
        <v>8196760</v>
      </c>
      <c r="E109" s="12">
        <v>113</v>
      </c>
      <c r="F109" s="12">
        <v>5845151</v>
      </c>
      <c r="G109" s="12">
        <v>52</v>
      </c>
      <c r="H109" s="12">
        <v>3874832</v>
      </c>
      <c r="I109" s="12">
        <v>31</v>
      </c>
      <c r="J109" s="12">
        <v>1603537</v>
      </c>
      <c r="K109" s="12">
        <v>0</v>
      </c>
      <c r="L109" s="12">
        <v>0</v>
      </c>
      <c r="M109" s="12">
        <v>0</v>
      </c>
      <c r="N109" s="12">
        <v>0</v>
      </c>
      <c r="O109" s="12">
        <v>10</v>
      </c>
      <c r="P109" s="12">
        <v>745160</v>
      </c>
      <c r="Q109" s="12">
        <v>3</v>
      </c>
      <c r="R109" s="12">
        <v>155181</v>
      </c>
      <c r="S109" s="12">
        <v>0</v>
      </c>
      <c r="T109" s="12">
        <v>0</v>
      </c>
      <c r="U109" s="12">
        <v>319</v>
      </c>
      <c r="V109" s="12">
        <v>20420621</v>
      </c>
    </row>
    <row r="110" spans="1:22" x14ac:dyDescent="0.2">
      <c r="A110" s="11">
        <v>6307</v>
      </c>
      <c r="B110" s="1" t="s">
        <v>122</v>
      </c>
      <c r="C110" s="12">
        <v>147</v>
      </c>
      <c r="D110" s="12">
        <v>10953852</v>
      </c>
      <c r="E110" s="12">
        <v>135</v>
      </c>
      <c r="F110" s="12">
        <v>6983145</v>
      </c>
      <c r="G110" s="12">
        <v>78</v>
      </c>
      <c r="H110" s="12">
        <v>5812248</v>
      </c>
      <c r="I110" s="12">
        <v>28</v>
      </c>
      <c r="J110" s="12">
        <v>1448356</v>
      </c>
      <c r="K110" s="12">
        <v>0</v>
      </c>
      <c r="L110" s="12">
        <v>0</v>
      </c>
      <c r="M110" s="12">
        <v>0</v>
      </c>
      <c r="N110" s="12">
        <v>0</v>
      </c>
      <c r="O110" s="12">
        <v>31</v>
      </c>
      <c r="P110" s="12">
        <v>2309996</v>
      </c>
      <c r="Q110" s="12">
        <v>8</v>
      </c>
      <c r="R110" s="12">
        <v>413816</v>
      </c>
      <c r="S110" s="12">
        <v>0</v>
      </c>
      <c r="T110" s="12">
        <v>0</v>
      </c>
      <c r="U110" s="12">
        <v>427</v>
      </c>
      <c r="V110" s="12">
        <v>27921413</v>
      </c>
    </row>
    <row r="111" spans="1:22" x14ac:dyDescent="0.2">
      <c r="A111" s="11">
        <v>6302</v>
      </c>
      <c r="B111" s="1" t="s">
        <v>123</v>
      </c>
      <c r="C111" s="12">
        <v>215</v>
      </c>
      <c r="D111" s="12">
        <v>16020940</v>
      </c>
      <c r="E111" s="12">
        <v>198</v>
      </c>
      <c r="F111" s="12">
        <v>10241946</v>
      </c>
      <c r="G111" s="12">
        <v>69</v>
      </c>
      <c r="H111" s="12">
        <v>5141604</v>
      </c>
      <c r="I111" s="12">
        <v>18</v>
      </c>
      <c r="J111" s="12">
        <v>931086</v>
      </c>
      <c r="K111" s="12">
        <v>0</v>
      </c>
      <c r="L111" s="12">
        <v>0</v>
      </c>
      <c r="M111" s="12">
        <v>0</v>
      </c>
      <c r="N111" s="12">
        <v>0</v>
      </c>
      <c r="O111" s="12">
        <v>21</v>
      </c>
      <c r="P111" s="12">
        <v>1564836</v>
      </c>
      <c r="Q111" s="12">
        <v>7</v>
      </c>
      <c r="R111" s="12">
        <v>362089</v>
      </c>
      <c r="S111" s="12">
        <v>0</v>
      </c>
      <c r="T111" s="12">
        <v>0</v>
      </c>
      <c r="U111" s="12">
        <v>528</v>
      </c>
      <c r="V111" s="12">
        <v>34262501</v>
      </c>
    </row>
    <row r="112" spans="1:22" x14ac:dyDescent="0.2">
      <c r="A112" s="11">
        <v>6309</v>
      </c>
      <c r="B112" s="1" t="s">
        <v>124</v>
      </c>
      <c r="C112" s="12">
        <v>36</v>
      </c>
      <c r="D112" s="12">
        <v>2682576</v>
      </c>
      <c r="E112" s="12">
        <v>28</v>
      </c>
      <c r="F112" s="12">
        <v>1448356</v>
      </c>
      <c r="G112" s="12">
        <v>26</v>
      </c>
      <c r="H112" s="12">
        <v>1937416</v>
      </c>
      <c r="I112" s="12">
        <v>14</v>
      </c>
      <c r="J112" s="12">
        <v>724178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104</v>
      </c>
      <c r="V112" s="12">
        <v>6792526</v>
      </c>
    </row>
    <row r="113" spans="1:22" x14ac:dyDescent="0.2">
      <c r="A113" s="11">
        <v>6201</v>
      </c>
      <c r="B113" s="1" t="s">
        <v>125</v>
      </c>
      <c r="C113" s="12">
        <v>243</v>
      </c>
      <c r="D113" s="12">
        <v>18107388</v>
      </c>
      <c r="E113" s="12">
        <v>169</v>
      </c>
      <c r="F113" s="12">
        <v>8741863</v>
      </c>
      <c r="G113" s="12">
        <v>24</v>
      </c>
      <c r="H113" s="12">
        <v>1788384</v>
      </c>
      <c r="I113" s="12">
        <v>15</v>
      </c>
      <c r="J113" s="12">
        <v>775905</v>
      </c>
      <c r="K113" s="12">
        <v>0</v>
      </c>
      <c r="L113" s="12">
        <v>0</v>
      </c>
      <c r="M113" s="12">
        <v>0</v>
      </c>
      <c r="N113" s="12">
        <v>0</v>
      </c>
      <c r="O113" s="12">
        <v>16</v>
      </c>
      <c r="P113" s="12">
        <v>1192256</v>
      </c>
      <c r="Q113" s="12">
        <v>3</v>
      </c>
      <c r="R113" s="12">
        <v>155181</v>
      </c>
      <c r="S113" s="12">
        <v>2</v>
      </c>
      <c r="T113" s="12">
        <v>108868</v>
      </c>
      <c r="U113" s="12">
        <v>472</v>
      </c>
      <c r="V113" s="12">
        <v>30869845</v>
      </c>
    </row>
    <row r="114" spans="1:22" x14ac:dyDescent="0.2">
      <c r="A114" s="11">
        <v>6205</v>
      </c>
      <c r="B114" s="1" t="s">
        <v>126</v>
      </c>
      <c r="C114" s="12">
        <v>124</v>
      </c>
      <c r="D114" s="12">
        <v>9239984</v>
      </c>
      <c r="E114" s="12">
        <v>97</v>
      </c>
      <c r="F114" s="12">
        <v>5017519</v>
      </c>
      <c r="G114" s="12">
        <v>86</v>
      </c>
      <c r="H114" s="12">
        <v>6408376</v>
      </c>
      <c r="I114" s="12">
        <v>19</v>
      </c>
      <c r="J114" s="12">
        <v>982813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326</v>
      </c>
      <c r="V114" s="12">
        <v>21648692</v>
      </c>
    </row>
    <row r="115" spans="1:22" x14ac:dyDescent="0.2">
      <c r="A115" s="11">
        <v>6203</v>
      </c>
      <c r="B115" s="1" t="s">
        <v>127</v>
      </c>
      <c r="C115" s="12">
        <v>84</v>
      </c>
      <c r="D115" s="12">
        <v>6259344</v>
      </c>
      <c r="E115" s="12">
        <v>94</v>
      </c>
      <c r="F115" s="12">
        <v>4862338</v>
      </c>
      <c r="G115" s="12">
        <v>33</v>
      </c>
      <c r="H115" s="12">
        <v>2459028</v>
      </c>
      <c r="I115" s="12">
        <v>5</v>
      </c>
      <c r="J115" s="12">
        <v>258635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216</v>
      </c>
      <c r="V115" s="12">
        <v>13839345</v>
      </c>
    </row>
    <row r="116" spans="1:22" x14ac:dyDescent="0.2">
      <c r="A116" s="11">
        <v>6202</v>
      </c>
      <c r="B116" s="1" t="s">
        <v>128</v>
      </c>
      <c r="C116" s="12">
        <v>48</v>
      </c>
      <c r="D116" s="12">
        <v>3576768</v>
      </c>
      <c r="E116" s="12">
        <v>32</v>
      </c>
      <c r="F116" s="12">
        <v>1655264</v>
      </c>
      <c r="G116" s="12">
        <v>30</v>
      </c>
      <c r="H116" s="12">
        <v>2235480</v>
      </c>
      <c r="I116" s="12">
        <v>15</v>
      </c>
      <c r="J116" s="12">
        <v>775905</v>
      </c>
      <c r="K116" s="12">
        <v>0</v>
      </c>
      <c r="L116" s="12">
        <v>0</v>
      </c>
      <c r="M116" s="12">
        <v>0</v>
      </c>
      <c r="N116" s="12">
        <v>0</v>
      </c>
      <c r="O116" s="12">
        <v>6</v>
      </c>
      <c r="P116" s="12">
        <v>447096</v>
      </c>
      <c r="Q116" s="12">
        <v>2</v>
      </c>
      <c r="R116" s="12">
        <v>103454</v>
      </c>
      <c r="S116" s="12">
        <v>0</v>
      </c>
      <c r="T116" s="12">
        <v>0</v>
      </c>
      <c r="U116" s="12">
        <v>133</v>
      </c>
      <c r="V116" s="12">
        <v>8793967</v>
      </c>
    </row>
    <row r="117" spans="1:22" x14ac:dyDescent="0.2">
      <c r="A117" s="11">
        <v>6204</v>
      </c>
      <c r="B117" s="1" t="s">
        <v>129</v>
      </c>
      <c r="C117" s="12">
        <v>167</v>
      </c>
      <c r="D117" s="12">
        <v>12444172</v>
      </c>
      <c r="E117" s="12">
        <v>93</v>
      </c>
      <c r="F117" s="12">
        <v>4810611</v>
      </c>
      <c r="G117" s="12">
        <v>23</v>
      </c>
      <c r="H117" s="12">
        <v>1713868</v>
      </c>
      <c r="I117" s="12">
        <v>9</v>
      </c>
      <c r="J117" s="12">
        <v>465543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292</v>
      </c>
      <c r="V117" s="12">
        <v>19434194</v>
      </c>
    </row>
    <row r="118" spans="1:22" x14ac:dyDescent="0.2">
      <c r="A118" s="11">
        <v>6206</v>
      </c>
      <c r="B118" s="1" t="s">
        <v>130</v>
      </c>
      <c r="C118" s="12">
        <v>80</v>
      </c>
      <c r="D118" s="12">
        <v>5961280</v>
      </c>
      <c r="E118" s="12">
        <v>87</v>
      </c>
      <c r="F118" s="12">
        <v>4500249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167</v>
      </c>
      <c r="V118" s="12">
        <v>10461529</v>
      </c>
    </row>
    <row r="119" spans="1:22" x14ac:dyDescent="0.2">
      <c r="A119" s="11">
        <v>7301</v>
      </c>
      <c r="B119" s="1" t="s">
        <v>131</v>
      </c>
      <c r="C119" s="12">
        <v>1061</v>
      </c>
      <c r="D119" s="12">
        <v>79061476</v>
      </c>
      <c r="E119" s="12">
        <v>949</v>
      </c>
      <c r="F119" s="12">
        <v>49088923</v>
      </c>
      <c r="G119" s="12">
        <v>503</v>
      </c>
      <c r="H119" s="12">
        <v>37481548</v>
      </c>
      <c r="I119" s="12">
        <v>420</v>
      </c>
      <c r="J119" s="12">
        <v>21725340</v>
      </c>
      <c r="K119" s="12">
        <v>22</v>
      </c>
      <c r="L119" s="12">
        <v>1639352</v>
      </c>
      <c r="M119" s="12">
        <v>4</v>
      </c>
      <c r="N119" s="12">
        <v>206908</v>
      </c>
      <c r="O119" s="12">
        <v>0</v>
      </c>
      <c r="P119" s="12">
        <v>0</v>
      </c>
      <c r="Q119" s="12">
        <v>0</v>
      </c>
      <c r="R119" s="12">
        <v>0</v>
      </c>
      <c r="S119" s="12">
        <v>2</v>
      </c>
      <c r="T119" s="12">
        <v>63290</v>
      </c>
      <c r="U119" s="12">
        <v>2961</v>
      </c>
      <c r="V119" s="12">
        <v>189266837</v>
      </c>
    </row>
    <row r="120" spans="1:22" x14ac:dyDescent="0.2">
      <c r="A120" s="11">
        <v>7308</v>
      </c>
      <c r="B120" s="1" t="s">
        <v>132</v>
      </c>
      <c r="C120" s="12">
        <v>332</v>
      </c>
      <c r="D120" s="12">
        <v>24739312</v>
      </c>
      <c r="E120" s="12">
        <v>275</v>
      </c>
      <c r="F120" s="12">
        <v>14224925</v>
      </c>
      <c r="G120" s="12">
        <v>59</v>
      </c>
      <c r="H120" s="12">
        <v>4396444</v>
      </c>
      <c r="I120" s="12">
        <v>54</v>
      </c>
      <c r="J120" s="12">
        <v>2793258</v>
      </c>
      <c r="K120" s="12">
        <v>0</v>
      </c>
      <c r="L120" s="12">
        <v>0</v>
      </c>
      <c r="M120" s="12">
        <v>0</v>
      </c>
      <c r="N120" s="12">
        <v>0</v>
      </c>
      <c r="O120" s="12">
        <v>47</v>
      </c>
      <c r="P120" s="12">
        <v>3502252</v>
      </c>
      <c r="Q120" s="12">
        <v>15</v>
      </c>
      <c r="R120" s="12">
        <v>775905</v>
      </c>
      <c r="S120" s="12">
        <v>0</v>
      </c>
      <c r="T120" s="12">
        <v>0</v>
      </c>
      <c r="U120" s="12">
        <v>782</v>
      </c>
      <c r="V120" s="12">
        <v>50432096</v>
      </c>
    </row>
    <row r="121" spans="1:22" x14ac:dyDescent="0.2">
      <c r="A121" s="11">
        <v>7306</v>
      </c>
      <c r="B121" s="1" t="s">
        <v>133</v>
      </c>
      <c r="C121" s="12">
        <v>216</v>
      </c>
      <c r="D121" s="12">
        <v>16095456</v>
      </c>
      <c r="E121" s="12">
        <v>169</v>
      </c>
      <c r="F121" s="12">
        <v>8741863</v>
      </c>
      <c r="G121" s="12">
        <v>67</v>
      </c>
      <c r="H121" s="12">
        <v>4992572</v>
      </c>
      <c r="I121" s="12">
        <v>61</v>
      </c>
      <c r="J121" s="12">
        <v>3155347</v>
      </c>
      <c r="K121" s="12">
        <v>0</v>
      </c>
      <c r="L121" s="12">
        <v>0</v>
      </c>
      <c r="M121" s="12">
        <v>0</v>
      </c>
      <c r="N121" s="12">
        <v>0</v>
      </c>
      <c r="O121" s="12">
        <v>29</v>
      </c>
      <c r="P121" s="12">
        <v>2160964</v>
      </c>
      <c r="Q121" s="12">
        <v>4</v>
      </c>
      <c r="R121" s="12">
        <v>206908</v>
      </c>
      <c r="S121" s="12">
        <v>1</v>
      </c>
      <c r="T121" s="12">
        <v>54434</v>
      </c>
      <c r="U121" s="12">
        <v>547</v>
      </c>
      <c r="V121" s="12">
        <v>35407544</v>
      </c>
    </row>
    <row r="122" spans="1:22" x14ac:dyDescent="0.2">
      <c r="A122" s="11">
        <v>7305</v>
      </c>
      <c r="B122" s="1" t="s">
        <v>134</v>
      </c>
      <c r="C122" s="12">
        <v>118</v>
      </c>
      <c r="D122" s="12">
        <v>8792888</v>
      </c>
      <c r="E122" s="12">
        <v>125</v>
      </c>
      <c r="F122" s="12">
        <v>6465875</v>
      </c>
      <c r="G122" s="12">
        <v>64</v>
      </c>
      <c r="H122" s="12">
        <v>4769024</v>
      </c>
      <c r="I122" s="12">
        <v>38</v>
      </c>
      <c r="J122" s="12">
        <v>1965626</v>
      </c>
      <c r="K122" s="12">
        <v>0</v>
      </c>
      <c r="L122" s="12">
        <v>0</v>
      </c>
      <c r="M122" s="12">
        <v>0</v>
      </c>
      <c r="N122" s="12">
        <v>0</v>
      </c>
      <c r="O122" s="12">
        <v>15</v>
      </c>
      <c r="P122" s="12">
        <v>1117740</v>
      </c>
      <c r="Q122" s="12">
        <v>7</v>
      </c>
      <c r="R122" s="12">
        <v>362089</v>
      </c>
      <c r="S122" s="12">
        <v>0</v>
      </c>
      <c r="T122" s="12">
        <v>0</v>
      </c>
      <c r="U122" s="12">
        <v>367</v>
      </c>
      <c r="V122" s="12">
        <v>23473242</v>
      </c>
    </row>
    <row r="123" spans="1:22" x14ac:dyDescent="0.2">
      <c r="A123" s="11">
        <v>7303</v>
      </c>
      <c r="B123" s="1" t="s">
        <v>135</v>
      </c>
      <c r="C123" s="12">
        <v>97</v>
      </c>
      <c r="D123" s="12">
        <v>7228052</v>
      </c>
      <c r="E123" s="12">
        <v>108</v>
      </c>
      <c r="F123" s="12">
        <v>5586516</v>
      </c>
      <c r="G123" s="12">
        <v>30</v>
      </c>
      <c r="H123" s="12">
        <v>2235480</v>
      </c>
      <c r="I123" s="12">
        <v>13</v>
      </c>
      <c r="J123" s="12">
        <v>672451</v>
      </c>
      <c r="K123" s="12">
        <v>0</v>
      </c>
      <c r="L123" s="12">
        <v>0</v>
      </c>
      <c r="M123" s="12">
        <v>0</v>
      </c>
      <c r="N123" s="12">
        <v>0</v>
      </c>
      <c r="O123" s="12">
        <v>20</v>
      </c>
      <c r="P123" s="12">
        <v>1490320</v>
      </c>
      <c r="Q123" s="12">
        <v>7</v>
      </c>
      <c r="R123" s="12">
        <v>362089</v>
      </c>
      <c r="S123" s="12">
        <v>0</v>
      </c>
      <c r="T123" s="12">
        <v>0</v>
      </c>
      <c r="U123" s="12">
        <v>275</v>
      </c>
      <c r="V123" s="12">
        <v>17574908</v>
      </c>
    </row>
    <row r="124" spans="1:22" x14ac:dyDescent="0.2">
      <c r="A124" s="11">
        <v>7309</v>
      </c>
      <c r="B124" s="1" t="s">
        <v>136</v>
      </c>
      <c r="C124" s="12">
        <v>74</v>
      </c>
      <c r="D124" s="12">
        <v>5514184</v>
      </c>
      <c r="E124" s="12">
        <v>78</v>
      </c>
      <c r="F124" s="12">
        <v>4034706</v>
      </c>
      <c r="G124" s="12">
        <v>26</v>
      </c>
      <c r="H124" s="12">
        <v>1937416</v>
      </c>
      <c r="I124" s="12">
        <v>33</v>
      </c>
      <c r="J124" s="12">
        <v>1706991</v>
      </c>
      <c r="K124" s="12">
        <v>0</v>
      </c>
      <c r="L124" s="12">
        <v>0</v>
      </c>
      <c r="M124" s="12">
        <v>0</v>
      </c>
      <c r="N124" s="12">
        <v>0</v>
      </c>
      <c r="O124" s="12">
        <v>4</v>
      </c>
      <c r="P124" s="12">
        <v>298064</v>
      </c>
      <c r="Q124" s="12">
        <v>2</v>
      </c>
      <c r="R124" s="12">
        <v>103454</v>
      </c>
      <c r="S124" s="12">
        <v>0</v>
      </c>
      <c r="T124" s="12">
        <v>0</v>
      </c>
      <c r="U124" s="12">
        <v>217</v>
      </c>
      <c r="V124" s="12">
        <v>13594815</v>
      </c>
    </row>
    <row r="125" spans="1:22" x14ac:dyDescent="0.2">
      <c r="A125" s="11">
        <v>7302</v>
      </c>
      <c r="B125" s="1" t="s">
        <v>137</v>
      </c>
      <c r="C125" s="12">
        <v>133</v>
      </c>
      <c r="D125" s="12">
        <v>9910628</v>
      </c>
      <c r="E125" s="12">
        <v>171</v>
      </c>
      <c r="F125" s="12">
        <v>8845317</v>
      </c>
      <c r="G125" s="12">
        <v>19</v>
      </c>
      <c r="H125" s="12">
        <v>1415804</v>
      </c>
      <c r="I125" s="12">
        <v>17</v>
      </c>
      <c r="J125" s="12">
        <v>879359</v>
      </c>
      <c r="K125" s="12">
        <v>0</v>
      </c>
      <c r="L125" s="12">
        <v>0</v>
      </c>
      <c r="M125" s="12">
        <v>0</v>
      </c>
      <c r="N125" s="12">
        <v>0</v>
      </c>
      <c r="O125" s="12">
        <v>27</v>
      </c>
      <c r="P125" s="12">
        <v>2011932</v>
      </c>
      <c r="Q125" s="12">
        <v>8</v>
      </c>
      <c r="R125" s="12">
        <v>413816</v>
      </c>
      <c r="S125" s="12">
        <v>0</v>
      </c>
      <c r="T125" s="12">
        <v>0</v>
      </c>
      <c r="U125" s="12">
        <v>375</v>
      </c>
      <c r="V125" s="12">
        <v>23476856</v>
      </c>
    </row>
    <row r="126" spans="1:22" x14ac:dyDescent="0.2">
      <c r="A126" s="11">
        <v>7304</v>
      </c>
      <c r="B126" s="1" t="s">
        <v>138</v>
      </c>
      <c r="C126" s="12">
        <v>375</v>
      </c>
      <c r="D126" s="12">
        <v>27943500</v>
      </c>
      <c r="E126" s="12">
        <v>396</v>
      </c>
      <c r="F126" s="12">
        <v>20483892</v>
      </c>
      <c r="G126" s="12">
        <v>104</v>
      </c>
      <c r="H126" s="12">
        <v>7749664</v>
      </c>
      <c r="I126" s="12">
        <v>100</v>
      </c>
      <c r="J126" s="12">
        <v>5172700</v>
      </c>
      <c r="K126" s="12">
        <v>0</v>
      </c>
      <c r="L126" s="12">
        <v>0</v>
      </c>
      <c r="M126" s="12">
        <v>0</v>
      </c>
      <c r="N126" s="12">
        <v>0</v>
      </c>
      <c r="O126" s="12">
        <v>92</v>
      </c>
      <c r="P126" s="12">
        <v>6855472</v>
      </c>
      <c r="Q126" s="12">
        <v>33</v>
      </c>
      <c r="R126" s="12">
        <v>1706991</v>
      </c>
      <c r="S126" s="12">
        <v>0</v>
      </c>
      <c r="T126" s="12">
        <v>0</v>
      </c>
      <c r="U126" s="12">
        <v>1100</v>
      </c>
      <c r="V126" s="12">
        <v>69912219</v>
      </c>
    </row>
    <row r="127" spans="1:22" x14ac:dyDescent="0.2">
      <c r="A127" s="11">
        <v>7307</v>
      </c>
      <c r="B127" s="1" t="s">
        <v>139</v>
      </c>
      <c r="C127" s="12">
        <v>207</v>
      </c>
      <c r="D127" s="12">
        <v>15424812</v>
      </c>
      <c r="E127" s="12">
        <v>201</v>
      </c>
      <c r="F127" s="12">
        <v>10397127</v>
      </c>
      <c r="G127" s="12">
        <v>108</v>
      </c>
      <c r="H127" s="12">
        <v>8047728</v>
      </c>
      <c r="I127" s="12">
        <v>63</v>
      </c>
      <c r="J127" s="12">
        <v>3258801</v>
      </c>
      <c r="K127" s="12">
        <v>0</v>
      </c>
      <c r="L127" s="12">
        <v>0</v>
      </c>
      <c r="M127" s="12">
        <v>0</v>
      </c>
      <c r="N127" s="12">
        <v>0</v>
      </c>
      <c r="O127" s="12">
        <v>58</v>
      </c>
      <c r="P127" s="12">
        <v>4321928</v>
      </c>
      <c r="Q127" s="12">
        <v>14</v>
      </c>
      <c r="R127" s="12">
        <v>724178</v>
      </c>
      <c r="S127" s="12">
        <v>0</v>
      </c>
      <c r="T127" s="12">
        <v>0</v>
      </c>
      <c r="U127" s="12">
        <v>651</v>
      </c>
      <c r="V127" s="12">
        <v>42174574</v>
      </c>
    </row>
    <row r="128" spans="1:22" x14ac:dyDescent="0.2">
      <c r="A128" s="11">
        <v>7101</v>
      </c>
      <c r="B128" s="1" t="s">
        <v>140</v>
      </c>
      <c r="C128" s="12">
        <v>1804</v>
      </c>
      <c r="D128" s="12">
        <v>134426864</v>
      </c>
      <c r="E128" s="12">
        <v>1558</v>
      </c>
      <c r="F128" s="12">
        <v>80590666</v>
      </c>
      <c r="G128" s="12">
        <v>0</v>
      </c>
      <c r="H128" s="12">
        <v>0</v>
      </c>
      <c r="I128" s="12">
        <v>0</v>
      </c>
      <c r="J128" s="12">
        <v>0</v>
      </c>
      <c r="K128" s="12">
        <v>46</v>
      </c>
      <c r="L128" s="12">
        <v>3427736</v>
      </c>
      <c r="M128" s="12">
        <v>5</v>
      </c>
      <c r="N128" s="12">
        <v>258635</v>
      </c>
      <c r="O128" s="12">
        <v>137</v>
      </c>
      <c r="P128" s="12">
        <v>10208692</v>
      </c>
      <c r="Q128" s="12">
        <v>11</v>
      </c>
      <c r="R128" s="12">
        <v>568997</v>
      </c>
      <c r="S128" s="12">
        <v>0</v>
      </c>
      <c r="T128" s="12">
        <v>0</v>
      </c>
      <c r="U128" s="12">
        <v>3561</v>
      </c>
      <c r="V128" s="12">
        <v>229481590</v>
      </c>
    </row>
    <row r="129" spans="1:22" x14ac:dyDescent="0.2">
      <c r="A129" s="11">
        <v>7109</v>
      </c>
      <c r="B129" s="1" t="s">
        <v>141</v>
      </c>
      <c r="C129" s="12">
        <v>658</v>
      </c>
      <c r="D129" s="12">
        <v>49031528</v>
      </c>
      <c r="E129" s="12">
        <v>442</v>
      </c>
      <c r="F129" s="12">
        <v>22863334</v>
      </c>
      <c r="G129" s="12">
        <v>143</v>
      </c>
      <c r="H129" s="12">
        <v>10655788</v>
      </c>
      <c r="I129" s="12">
        <v>162</v>
      </c>
      <c r="J129" s="12">
        <v>8379774</v>
      </c>
      <c r="K129" s="12">
        <v>0</v>
      </c>
      <c r="L129" s="12">
        <v>0</v>
      </c>
      <c r="M129" s="12">
        <v>0</v>
      </c>
      <c r="N129" s="12">
        <v>0</v>
      </c>
      <c r="O129" s="12">
        <v>32</v>
      </c>
      <c r="P129" s="12">
        <v>2384512</v>
      </c>
      <c r="Q129" s="12">
        <v>10</v>
      </c>
      <c r="R129" s="12">
        <v>517270</v>
      </c>
      <c r="S129" s="12">
        <v>0</v>
      </c>
      <c r="T129" s="12">
        <v>0</v>
      </c>
      <c r="U129" s="12">
        <v>1447</v>
      </c>
      <c r="V129" s="12">
        <v>93832206</v>
      </c>
    </row>
    <row r="130" spans="1:22" x14ac:dyDescent="0.2">
      <c r="A130" s="11">
        <v>7106</v>
      </c>
      <c r="B130" s="1" t="s">
        <v>142</v>
      </c>
      <c r="C130" s="12">
        <v>119</v>
      </c>
      <c r="D130" s="12">
        <v>8867404</v>
      </c>
      <c r="E130" s="12">
        <v>114</v>
      </c>
      <c r="F130" s="12">
        <v>5896878</v>
      </c>
      <c r="G130" s="12">
        <v>30</v>
      </c>
      <c r="H130" s="12">
        <v>2235480</v>
      </c>
      <c r="I130" s="12">
        <v>27</v>
      </c>
      <c r="J130" s="12">
        <v>1396629</v>
      </c>
      <c r="K130" s="12">
        <v>0</v>
      </c>
      <c r="L130" s="12">
        <v>0</v>
      </c>
      <c r="M130" s="12">
        <v>0</v>
      </c>
      <c r="N130" s="12">
        <v>0</v>
      </c>
      <c r="O130" s="12">
        <v>11</v>
      </c>
      <c r="P130" s="12">
        <v>819676</v>
      </c>
      <c r="Q130" s="12">
        <v>3</v>
      </c>
      <c r="R130" s="12">
        <v>155181</v>
      </c>
      <c r="S130" s="12">
        <v>0</v>
      </c>
      <c r="T130" s="12">
        <v>0</v>
      </c>
      <c r="U130" s="12">
        <v>304</v>
      </c>
      <c r="V130" s="12">
        <v>19371248</v>
      </c>
    </row>
    <row r="131" spans="1:22" x14ac:dyDescent="0.2">
      <c r="A131" s="11">
        <v>7108</v>
      </c>
      <c r="B131" s="1" t="s">
        <v>143</v>
      </c>
      <c r="C131" s="12">
        <v>202</v>
      </c>
      <c r="D131" s="12">
        <v>15052232</v>
      </c>
      <c r="E131" s="12">
        <v>186</v>
      </c>
      <c r="F131" s="12">
        <v>9621222</v>
      </c>
      <c r="G131" s="12">
        <v>74</v>
      </c>
      <c r="H131" s="12">
        <v>5514184</v>
      </c>
      <c r="I131" s="12">
        <v>23</v>
      </c>
      <c r="J131" s="12">
        <v>1189721</v>
      </c>
      <c r="K131" s="12">
        <v>0</v>
      </c>
      <c r="L131" s="12">
        <v>0</v>
      </c>
      <c r="M131" s="12">
        <v>0</v>
      </c>
      <c r="N131" s="12">
        <v>0</v>
      </c>
      <c r="O131" s="12">
        <v>29</v>
      </c>
      <c r="P131" s="12">
        <v>2160964</v>
      </c>
      <c r="Q131" s="12">
        <v>9</v>
      </c>
      <c r="R131" s="12">
        <v>465543</v>
      </c>
      <c r="S131" s="12">
        <v>7</v>
      </c>
      <c r="T131" s="12">
        <v>401644</v>
      </c>
      <c r="U131" s="12">
        <v>530</v>
      </c>
      <c r="V131" s="12">
        <v>34405510</v>
      </c>
    </row>
    <row r="132" spans="1:22" x14ac:dyDescent="0.2">
      <c r="A132" s="11">
        <v>7107</v>
      </c>
      <c r="B132" s="1" t="s">
        <v>144</v>
      </c>
      <c r="C132" s="12">
        <v>88</v>
      </c>
      <c r="D132" s="12">
        <v>6557408</v>
      </c>
      <c r="E132" s="12">
        <v>88</v>
      </c>
      <c r="F132" s="12">
        <v>4551976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176</v>
      </c>
      <c r="V132" s="12">
        <v>11109384</v>
      </c>
    </row>
    <row r="133" spans="1:22" x14ac:dyDescent="0.2">
      <c r="A133" s="11">
        <v>7105</v>
      </c>
      <c r="B133" s="1" t="s">
        <v>145</v>
      </c>
      <c r="C133" s="12">
        <v>212</v>
      </c>
      <c r="D133" s="12">
        <v>15797392</v>
      </c>
      <c r="E133" s="12">
        <v>190</v>
      </c>
      <c r="F133" s="12">
        <v>9828130</v>
      </c>
      <c r="G133" s="12">
        <v>164</v>
      </c>
      <c r="H133" s="12">
        <v>12220624</v>
      </c>
      <c r="I133" s="12">
        <v>111</v>
      </c>
      <c r="J133" s="12">
        <v>5741697</v>
      </c>
      <c r="K133" s="12">
        <v>0</v>
      </c>
      <c r="L133" s="12">
        <v>0</v>
      </c>
      <c r="M133" s="12">
        <v>0</v>
      </c>
      <c r="N133" s="12">
        <v>0</v>
      </c>
      <c r="O133" s="12">
        <v>76</v>
      </c>
      <c r="P133" s="12">
        <v>5663216</v>
      </c>
      <c r="Q133" s="12">
        <v>30</v>
      </c>
      <c r="R133" s="12">
        <v>1551810</v>
      </c>
      <c r="S133" s="12">
        <v>0</v>
      </c>
      <c r="T133" s="12">
        <v>0</v>
      </c>
      <c r="U133" s="12">
        <v>783</v>
      </c>
      <c r="V133" s="12">
        <v>50802869</v>
      </c>
    </row>
    <row r="134" spans="1:22" x14ac:dyDescent="0.2">
      <c r="A134" s="11">
        <v>7103</v>
      </c>
      <c r="B134" s="1" t="s">
        <v>146</v>
      </c>
      <c r="C134" s="12">
        <v>124</v>
      </c>
      <c r="D134" s="12">
        <v>9239984</v>
      </c>
      <c r="E134" s="12">
        <v>150</v>
      </c>
      <c r="F134" s="12">
        <v>7759050</v>
      </c>
      <c r="G134" s="12">
        <v>22</v>
      </c>
      <c r="H134" s="12">
        <v>1639352</v>
      </c>
      <c r="I134" s="12">
        <v>24</v>
      </c>
      <c r="J134" s="12">
        <v>1241448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320</v>
      </c>
      <c r="V134" s="12">
        <v>19879834</v>
      </c>
    </row>
    <row r="135" spans="1:22" x14ac:dyDescent="0.2">
      <c r="A135" s="11">
        <v>7102</v>
      </c>
      <c r="B135" s="1" t="s">
        <v>147</v>
      </c>
      <c r="C135" s="12">
        <v>615</v>
      </c>
      <c r="D135" s="12">
        <v>45827340</v>
      </c>
      <c r="E135" s="12">
        <v>387</v>
      </c>
      <c r="F135" s="12">
        <v>20018349</v>
      </c>
      <c r="G135" s="12">
        <v>118</v>
      </c>
      <c r="H135" s="12">
        <v>8792888</v>
      </c>
      <c r="I135" s="12">
        <v>113</v>
      </c>
      <c r="J135" s="12">
        <v>5845151</v>
      </c>
      <c r="K135" s="12">
        <v>0</v>
      </c>
      <c r="L135" s="12">
        <v>0</v>
      </c>
      <c r="M135" s="12">
        <v>0</v>
      </c>
      <c r="N135" s="12">
        <v>0</v>
      </c>
      <c r="O135" s="12">
        <v>30</v>
      </c>
      <c r="P135" s="12">
        <v>2235480</v>
      </c>
      <c r="Q135" s="12">
        <v>9</v>
      </c>
      <c r="R135" s="12">
        <v>465543</v>
      </c>
      <c r="S135" s="12">
        <v>0</v>
      </c>
      <c r="T135" s="12">
        <v>0</v>
      </c>
      <c r="U135" s="12">
        <v>1272</v>
      </c>
      <c r="V135" s="12">
        <v>83184751</v>
      </c>
    </row>
    <row r="136" spans="1:22" x14ac:dyDescent="0.2">
      <c r="A136" s="11">
        <v>7104</v>
      </c>
      <c r="B136" s="1" t="s">
        <v>148</v>
      </c>
      <c r="C136" s="12">
        <v>121</v>
      </c>
      <c r="D136" s="12">
        <v>9016436</v>
      </c>
      <c r="E136" s="12">
        <v>83</v>
      </c>
      <c r="F136" s="12">
        <v>4293341</v>
      </c>
      <c r="G136" s="12">
        <v>28</v>
      </c>
      <c r="H136" s="12">
        <v>2086448</v>
      </c>
      <c r="I136" s="12">
        <v>15</v>
      </c>
      <c r="J136" s="12">
        <v>775905</v>
      </c>
      <c r="K136" s="12">
        <v>0</v>
      </c>
      <c r="L136" s="12">
        <v>0</v>
      </c>
      <c r="M136" s="12">
        <v>0</v>
      </c>
      <c r="N136" s="12">
        <v>0</v>
      </c>
      <c r="O136" s="12">
        <v>6</v>
      </c>
      <c r="P136" s="12">
        <v>447096</v>
      </c>
      <c r="Q136" s="12">
        <v>1</v>
      </c>
      <c r="R136" s="12">
        <v>51727</v>
      </c>
      <c r="S136" s="12">
        <v>0</v>
      </c>
      <c r="T136" s="12">
        <v>0</v>
      </c>
      <c r="U136" s="12">
        <v>254</v>
      </c>
      <c r="V136" s="12">
        <v>16670953</v>
      </c>
    </row>
    <row r="137" spans="1:22" x14ac:dyDescent="0.2">
      <c r="A137" s="11">
        <v>7110</v>
      </c>
      <c r="B137" s="1" t="s">
        <v>149</v>
      </c>
      <c r="C137" s="12">
        <v>155</v>
      </c>
      <c r="D137" s="12">
        <v>11549980</v>
      </c>
      <c r="E137" s="12">
        <v>114</v>
      </c>
      <c r="F137" s="12">
        <v>5896878</v>
      </c>
      <c r="G137" s="12">
        <v>57</v>
      </c>
      <c r="H137" s="12">
        <v>4247412</v>
      </c>
      <c r="I137" s="12">
        <v>28</v>
      </c>
      <c r="J137" s="12">
        <v>1448356</v>
      </c>
      <c r="K137" s="12">
        <v>0</v>
      </c>
      <c r="L137" s="12">
        <v>0</v>
      </c>
      <c r="M137" s="12">
        <v>0</v>
      </c>
      <c r="N137" s="12">
        <v>0</v>
      </c>
      <c r="O137" s="12">
        <v>24</v>
      </c>
      <c r="P137" s="12">
        <v>1788384</v>
      </c>
      <c r="Q137" s="12">
        <v>8</v>
      </c>
      <c r="R137" s="12">
        <v>413816</v>
      </c>
      <c r="S137" s="12">
        <v>0</v>
      </c>
      <c r="T137" s="12">
        <v>0</v>
      </c>
      <c r="U137" s="12">
        <v>386</v>
      </c>
      <c r="V137" s="12">
        <v>25344826</v>
      </c>
    </row>
    <row r="138" spans="1:22" x14ac:dyDescent="0.2">
      <c r="A138" s="11">
        <v>7401</v>
      </c>
      <c r="B138" s="1" t="s">
        <v>150</v>
      </c>
      <c r="C138" s="12">
        <v>1181</v>
      </c>
      <c r="D138" s="12">
        <v>88003396</v>
      </c>
      <c r="E138" s="12">
        <v>784</v>
      </c>
      <c r="F138" s="12">
        <v>40553968</v>
      </c>
      <c r="G138" s="12">
        <v>324</v>
      </c>
      <c r="H138" s="12">
        <v>24143184</v>
      </c>
      <c r="I138" s="12">
        <v>204</v>
      </c>
      <c r="J138" s="12">
        <v>10552308</v>
      </c>
      <c r="K138" s="12">
        <v>0</v>
      </c>
      <c r="L138" s="12">
        <v>0</v>
      </c>
      <c r="M138" s="12">
        <v>0</v>
      </c>
      <c r="N138" s="12">
        <v>0</v>
      </c>
      <c r="O138" s="12">
        <v>186</v>
      </c>
      <c r="P138" s="12">
        <v>13859976</v>
      </c>
      <c r="Q138" s="12">
        <v>60</v>
      </c>
      <c r="R138" s="12">
        <v>3103620</v>
      </c>
      <c r="S138" s="12">
        <v>0</v>
      </c>
      <c r="T138" s="12">
        <v>0</v>
      </c>
      <c r="U138" s="12">
        <v>2739</v>
      </c>
      <c r="V138" s="12">
        <v>180216452</v>
      </c>
    </row>
    <row r="139" spans="1:22" x14ac:dyDescent="0.2">
      <c r="A139" s="11">
        <v>7408</v>
      </c>
      <c r="B139" s="1" t="s">
        <v>151</v>
      </c>
      <c r="C139" s="12">
        <v>214</v>
      </c>
      <c r="D139" s="12">
        <v>15946424</v>
      </c>
      <c r="E139" s="12">
        <v>196</v>
      </c>
      <c r="F139" s="12">
        <v>10138492</v>
      </c>
      <c r="G139" s="12">
        <v>186</v>
      </c>
      <c r="H139" s="12">
        <v>13859976</v>
      </c>
      <c r="I139" s="12">
        <v>41</v>
      </c>
      <c r="J139" s="12">
        <v>2120807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637</v>
      </c>
      <c r="V139" s="12">
        <v>42065699</v>
      </c>
    </row>
    <row r="140" spans="1:22" x14ac:dyDescent="0.2">
      <c r="A140" s="11">
        <v>7402</v>
      </c>
      <c r="B140" s="1" t="s">
        <v>152</v>
      </c>
      <c r="C140" s="12">
        <v>317</v>
      </c>
      <c r="D140" s="12">
        <v>23621572</v>
      </c>
      <c r="E140" s="12">
        <v>281</v>
      </c>
      <c r="F140" s="12">
        <v>14535287</v>
      </c>
      <c r="G140" s="12">
        <v>173</v>
      </c>
      <c r="H140" s="12">
        <v>12891268</v>
      </c>
      <c r="I140" s="12">
        <v>77</v>
      </c>
      <c r="J140" s="12">
        <v>3982979</v>
      </c>
      <c r="K140" s="12">
        <v>0</v>
      </c>
      <c r="L140" s="12">
        <v>0</v>
      </c>
      <c r="M140" s="12">
        <v>0</v>
      </c>
      <c r="N140" s="12">
        <v>0</v>
      </c>
      <c r="O140" s="12">
        <v>50</v>
      </c>
      <c r="P140" s="12">
        <v>3725800</v>
      </c>
      <c r="Q140" s="12">
        <v>19</v>
      </c>
      <c r="R140" s="12">
        <v>982813</v>
      </c>
      <c r="S140" s="12">
        <v>1</v>
      </c>
      <c r="T140" s="12">
        <v>54434</v>
      </c>
      <c r="U140" s="12">
        <v>918</v>
      </c>
      <c r="V140" s="12">
        <v>59794153</v>
      </c>
    </row>
    <row r="141" spans="1:22" x14ac:dyDescent="0.2">
      <c r="A141" s="11">
        <v>7403</v>
      </c>
      <c r="B141" s="1" t="s">
        <v>153</v>
      </c>
      <c r="C141" s="12">
        <v>428</v>
      </c>
      <c r="D141" s="12">
        <v>31892848</v>
      </c>
      <c r="E141" s="12">
        <v>380</v>
      </c>
      <c r="F141" s="12">
        <v>19656260</v>
      </c>
      <c r="G141" s="12">
        <v>200</v>
      </c>
      <c r="H141" s="12">
        <v>14903200</v>
      </c>
      <c r="I141" s="12">
        <v>83</v>
      </c>
      <c r="J141" s="12">
        <v>4293341</v>
      </c>
      <c r="K141" s="12">
        <v>0</v>
      </c>
      <c r="L141" s="12">
        <v>0</v>
      </c>
      <c r="M141" s="12">
        <v>0</v>
      </c>
      <c r="N141" s="12">
        <v>0</v>
      </c>
      <c r="O141" s="12">
        <v>74</v>
      </c>
      <c r="P141" s="12">
        <v>5514184</v>
      </c>
      <c r="Q141" s="12">
        <v>24</v>
      </c>
      <c r="R141" s="12">
        <v>1241448</v>
      </c>
      <c r="S141" s="12">
        <v>0</v>
      </c>
      <c r="T141" s="12">
        <v>0</v>
      </c>
      <c r="U141" s="12">
        <v>1189</v>
      </c>
      <c r="V141" s="12">
        <v>77501281</v>
      </c>
    </row>
    <row r="142" spans="1:22" x14ac:dyDescent="0.2">
      <c r="A142" s="11">
        <v>7404</v>
      </c>
      <c r="B142" s="1" t="s">
        <v>154</v>
      </c>
      <c r="C142" s="12">
        <v>412</v>
      </c>
      <c r="D142" s="12">
        <v>30700592</v>
      </c>
      <c r="E142" s="12">
        <v>355</v>
      </c>
      <c r="F142" s="12">
        <v>18363085</v>
      </c>
      <c r="G142" s="12">
        <v>192</v>
      </c>
      <c r="H142" s="12">
        <v>14307072</v>
      </c>
      <c r="I142" s="12">
        <v>144</v>
      </c>
      <c r="J142" s="12">
        <v>7448688</v>
      </c>
      <c r="K142" s="12">
        <v>0</v>
      </c>
      <c r="L142" s="12">
        <v>0</v>
      </c>
      <c r="M142" s="12">
        <v>0</v>
      </c>
      <c r="N142" s="12">
        <v>0</v>
      </c>
      <c r="O142" s="12">
        <v>55</v>
      </c>
      <c r="P142" s="12">
        <v>4098380</v>
      </c>
      <c r="Q142" s="12">
        <v>17</v>
      </c>
      <c r="R142" s="12">
        <v>879359</v>
      </c>
      <c r="S142" s="12">
        <v>0</v>
      </c>
      <c r="T142" s="12">
        <v>0</v>
      </c>
      <c r="U142" s="12">
        <v>1175</v>
      </c>
      <c r="V142" s="12">
        <v>75797176</v>
      </c>
    </row>
    <row r="143" spans="1:22" x14ac:dyDescent="0.2">
      <c r="A143" s="11">
        <v>7405</v>
      </c>
      <c r="B143" s="1" t="s">
        <v>155</v>
      </c>
      <c r="C143" s="12">
        <v>362</v>
      </c>
      <c r="D143" s="12">
        <v>26974792</v>
      </c>
      <c r="E143" s="12">
        <v>272</v>
      </c>
      <c r="F143" s="12">
        <v>14069744</v>
      </c>
      <c r="G143" s="12">
        <v>157</v>
      </c>
      <c r="H143" s="12">
        <v>11699012</v>
      </c>
      <c r="I143" s="12">
        <v>82</v>
      </c>
      <c r="J143" s="12">
        <v>4241614</v>
      </c>
      <c r="K143" s="12">
        <v>0</v>
      </c>
      <c r="L143" s="12">
        <v>0</v>
      </c>
      <c r="M143" s="12">
        <v>0</v>
      </c>
      <c r="N143" s="12">
        <v>0</v>
      </c>
      <c r="O143" s="12">
        <v>22</v>
      </c>
      <c r="P143" s="12">
        <v>1639352</v>
      </c>
      <c r="Q143" s="12">
        <v>8</v>
      </c>
      <c r="R143" s="12">
        <v>413816</v>
      </c>
      <c r="S143" s="12">
        <v>5</v>
      </c>
      <c r="T143" s="12">
        <v>158225</v>
      </c>
      <c r="U143" s="12">
        <v>908</v>
      </c>
      <c r="V143" s="12">
        <v>59196555</v>
      </c>
    </row>
    <row r="144" spans="1:22" x14ac:dyDescent="0.2">
      <c r="A144" s="11">
        <v>7407</v>
      </c>
      <c r="B144" s="1" t="s">
        <v>156</v>
      </c>
      <c r="C144" s="12">
        <v>279</v>
      </c>
      <c r="D144" s="12">
        <v>20789964</v>
      </c>
      <c r="E144" s="12">
        <v>198</v>
      </c>
      <c r="F144" s="12">
        <v>10241946</v>
      </c>
      <c r="G144" s="12">
        <v>126</v>
      </c>
      <c r="H144" s="12">
        <v>9389016</v>
      </c>
      <c r="I144" s="12">
        <v>51</v>
      </c>
      <c r="J144" s="12">
        <v>2638077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654</v>
      </c>
      <c r="V144" s="12">
        <v>43059003</v>
      </c>
    </row>
    <row r="145" spans="1:22" x14ac:dyDescent="0.2">
      <c r="A145" s="11">
        <v>7406</v>
      </c>
      <c r="B145" s="1" t="s">
        <v>157</v>
      </c>
      <c r="C145" s="12">
        <v>383</v>
      </c>
      <c r="D145" s="12">
        <v>28539628</v>
      </c>
      <c r="E145" s="12">
        <v>450</v>
      </c>
      <c r="F145" s="12">
        <v>23277150</v>
      </c>
      <c r="G145" s="12">
        <v>169</v>
      </c>
      <c r="H145" s="12">
        <v>12593204</v>
      </c>
      <c r="I145" s="12">
        <v>116</v>
      </c>
      <c r="J145" s="12">
        <v>6000332</v>
      </c>
      <c r="K145" s="12">
        <v>0</v>
      </c>
      <c r="L145" s="12">
        <v>0</v>
      </c>
      <c r="M145" s="12">
        <v>0</v>
      </c>
      <c r="N145" s="12">
        <v>0</v>
      </c>
      <c r="O145" s="12">
        <v>63</v>
      </c>
      <c r="P145" s="12">
        <v>4694508</v>
      </c>
      <c r="Q145" s="12">
        <v>22</v>
      </c>
      <c r="R145" s="12">
        <v>1137994</v>
      </c>
      <c r="S145" s="12">
        <v>0</v>
      </c>
      <c r="T145" s="12">
        <v>0</v>
      </c>
      <c r="U145" s="12">
        <v>1203</v>
      </c>
      <c r="V145" s="12">
        <v>76242816</v>
      </c>
    </row>
    <row r="146" spans="1:22" x14ac:dyDescent="0.2">
      <c r="A146" s="11">
        <v>7201</v>
      </c>
      <c r="B146" s="1" t="s">
        <v>158</v>
      </c>
      <c r="C146" s="12">
        <v>647</v>
      </c>
      <c r="D146" s="12">
        <v>48211852</v>
      </c>
      <c r="E146" s="12">
        <v>526</v>
      </c>
      <c r="F146" s="12">
        <v>27208402</v>
      </c>
      <c r="G146" s="12">
        <v>208</v>
      </c>
      <c r="H146" s="12">
        <v>15499328</v>
      </c>
      <c r="I146" s="12">
        <v>115</v>
      </c>
      <c r="J146" s="12">
        <v>5948605</v>
      </c>
      <c r="K146" s="12">
        <v>12</v>
      </c>
      <c r="L146" s="12">
        <v>894192</v>
      </c>
      <c r="M146" s="12">
        <v>5</v>
      </c>
      <c r="N146" s="12">
        <v>258635</v>
      </c>
      <c r="O146" s="12">
        <v>0</v>
      </c>
      <c r="P146" s="12">
        <v>0</v>
      </c>
      <c r="Q146" s="12">
        <v>0</v>
      </c>
      <c r="R146" s="12">
        <v>0</v>
      </c>
      <c r="S146" s="12">
        <v>2</v>
      </c>
      <c r="T146" s="12">
        <v>86079</v>
      </c>
      <c r="U146" s="12">
        <v>1515</v>
      </c>
      <c r="V146" s="12">
        <v>98107093</v>
      </c>
    </row>
    <row r="147" spans="1:22" x14ac:dyDescent="0.2">
      <c r="A147" s="11">
        <v>7203</v>
      </c>
      <c r="B147" s="1" t="s">
        <v>159</v>
      </c>
      <c r="C147" s="12">
        <v>251</v>
      </c>
      <c r="D147" s="12">
        <v>18703516</v>
      </c>
      <c r="E147" s="12">
        <v>153</v>
      </c>
      <c r="F147" s="12">
        <v>7914231</v>
      </c>
      <c r="G147" s="12">
        <v>95</v>
      </c>
      <c r="H147" s="12">
        <v>7079020</v>
      </c>
      <c r="I147" s="12">
        <v>37</v>
      </c>
      <c r="J147" s="12">
        <v>1913899</v>
      </c>
      <c r="K147" s="12">
        <v>0</v>
      </c>
      <c r="L147" s="12">
        <v>0</v>
      </c>
      <c r="M147" s="12">
        <v>0</v>
      </c>
      <c r="N147" s="12">
        <v>0</v>
      </c>
      <c r="O147" s="12">
        <v>15</v>
      </c>
      <c r="P147" s="12">
        <v>1117740</v>
      </c>
      <c r="Q147" s="12">
        <v>6</v>
      </c>
      <c r="R147" s="12">
        <v>310362</v>
      </c>
      <c r="S147" s="12">
        <v>0</v>
      </c>
      <c r="T147" s="12">
        <v>0</v>
      </c>
      <c r="U147" s="12">
        <v>557</v>
      </c>
      <c r="V147" s="12">
        <v>37038768</v>
      </c>
    </row>
    <row r="148" spans="1:22" x14ac:dyDescent="0.2">
      <c r="A148" s="11">
        <v>7202</v>
      </c>
      <c r="B148" s="1" t="s">
        <v>160</v>
      </c>
      <c r="C148" s="12">
        <v>206</v>
      </c>
      <c r="D148" s="12">
        <v>15350296</v>
      </c>
      <c r="E148" s="12">
        <v>123</v>
      </c>
      <c r="F148" s="12">
        <v>6362421</v>
      </c>
      <c r="G148" s="12">
        <v>31</v>
      </c>
      <c r="H148" s="12">
        <v>2309996</v>
      </c>
      <c r="I148" s="12">
        <v>16</v>
      </c>
      <c r="J148" s="12">
        <v>827632</v>
      </c>
      <c r="K148" s="12">
        <v>0</v>
      </c>
      <c r="L148" s="12">
        <v>0</v>
      </c>
      <c r="M148" s="12">
        <v>0</v>
      </c>
      <c r="N148" s="12">
        <v>0</v>
      </c>
      <c r="O148" s="12">
        <v>4</v>
      </c>
      <c r="P148" s="12">
        <v>298064</v>
      </c>
      <c r="Q148" s="12">
        <v>1</v>
      </c>
      <c r="R148" s="12">
        <v>51727</v>
      </c>
      <c r="S148" s="12">
        <v>1</v>
      </c>
      <c r="T148" s="12">
        <v>31645</v>
      </c>
      <c r="U148" s="12">
        <v>382</v>
      </c>
      <c r="V148" s="12">
        <v>25231781</v>
      </c>
    </row>
    <row r="149" spans="1:22" x14ac:dyDescent="0.2">
      <c r="A149" s="11">
        <v>16101</v>
      </c>
      <c r="B149" s="1" t="s">
        <v>161</v>
      </c>
      <c r="C149" s="12">
        <v>811</v>
      </c>
      <c r="D149" s="12">
        <v>60432476</v>
      </c>
      <c r="E149" s="12">
        <v>859</v>
      </c>
      <c r="F149" s="12">
        <v>44433493</v>
      </c>
      <c r="G149" s="12">
        <v>367</v>
      </c>
      <c r="H149" s="12">
        <v>27347372</v>
      </c>
      <c r="I149" s="12">
        <v>367</v>
      </c>
      <c r="J149" s="12">
        <v>18983809</v>
      </c>
      <c r="K149" s="12">
        <v>31</v>
      </c>
      <c r="L149" s="12">
        <v>2309996</v>
      </c>
      <c r="M149" s="12">
        <v>10</v>
      </c>
      <c r="N149" s="12">
        <v>517270</v>
      </c>
      <c r="O149" s="12">
        <v>190</v>
      </c>
      <c r="P149" s="12">
        <v>14158040</v>
      </c>
      <c r="Q149" s="12">
        <v>70</v>
      </c>
      <c r="R149" s="12">
        <v>3620890</v>
      </c>
      <c r="S149" s="12">
        <v>0</v>
      </c>
      <c r="T149" s="12">
        <v>0</v>
      </c>
      <c r="U149" s="12">
        <v>2705</v>
      </c>
      <c r="V149" s="12">
        <v>171803346</v>
      </c>
    </row>
    <row r="150" spans="1:22" x14ac:dyDescent="0.2">
      <c r="A150" s="11">
        <v>16106</v>
      </c>
      <c r="B150" s="1" t="s">
        <v>162</v>
      </c>
      <c r="C150" s="12">
        <v>195</v>
      </c>
      <c r="D150" s="12">
        <v>14530620</v>
      </c>
      <c r="E150" s="12">
        <v>119</v>
      </c>
      <c r="F150" s="12">
        <v>6155513</v>
      </c>
      <c r="G150" s="12">
        <v>68</v>
      </c>
      <c r="H150" s="12">
        <v>5067088</v>
      </c>
      <c r="I150" s="12">
        <v>47</v>
      </c>
      <c r="J150" s="12">
        <v>2431169</v>
      </c>
      <c r="K150" s="12">
        <v>0</v>
      </c>
      <c r="L150" s="12">
        <v>0</v>
      </c>
      <c r="M150" s="12">
        <v>0</v>
      </c>
      <c r="N150" s="12">
        <v>0</v>
      </c>
      <c r="O150" s="12">
        <v>9</v>
      </c>
      <c r="P150" s="12">
        <v>670644</v>
      </c>
      <c r="Q150" s="12">
        <v>3</v>
      </c>
      <c r="R150" s="12">
        <v>155181</v>
      </c>
      <c r="S150" s="12">
        <v>0</v>
      </c>
      <c r="T150" s="12">
        <v>0</v>
      </c>
      <c r="U150" s="12">
        <v>441</v>
      </c>
      <c r="V150" s="12">
        <v>29010215</v>
      </c>
    </row>
    <row r="151" spans="1:22" x14ac:dyDescent="0.2">
      <c r="A151" s="11">
        <v>16302</v>
      </c>
      <c r="B151" s="1" t="s">
        <v>163</v>
      </c>
      <c r="C151" s="12">
        <v>360</v>
      </c>
      <c r="D151" s="12">
        <v>26825760</v>
      </c>
      <c r="E151" s="12">
        <v>283</v>
      </c>
      <c r="F151" s="12">
        <v>14638741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30</v>
      </c>
      <c r="P151" s="12">
        <v>2235480</v>
      </c>
      <c r="Q151" s="12">
        <v>12</v>
      </c>
      <c r="R151" s="12">
        <v>620724</v>
      </c>
      <c r="S151" s="12">
        <v>0</v>
      </c>
      <c r="T151" s="12">
        <v>0</v>
      </c>
      <c r="U151" s="12">
        <v>685</v>
      </c>
      <c r="V151" s="12">
        <v>44320705</v>
      </c>
    </row>
    <row r="152" spans="1:22" x14ac:dyDescent="0.2">
      <c r="A152" s="11">
        <v>16201</v>
      </c>
      <c r="B152" s="1" t="s">
        <v>164</v>
      </c>
      <c r="C152" s="12">
        <v>187</v>
      </c>
      <c r="D152" s="12">
        <v>13934492</v>
      </c>
      <c r="E152" s="12">
        <v>190</v>
      </c>
      <c r="F152" s="12">
        <v>9828130</v>
      </c>
      <c r="G152" s="12">
        <v>6</v>
      </c>
      <c r="H152" s="12">
        <v>447096</v>
      </c>
      <c r="I152" s="12">
        <v>4</v>
      </c>
      <c r="J152" s="12">
        <v>206908</v>
      </c>
      <c r="K152" s="12">
        <v>0</v>
      </c>
      <c r="L152" s="12">
        <v>0</v>
      </c>
      <c r="M152" s="12">
        <v>0</v>
      </c>
      <c r="N152" s="12">
        <v>0</v>
      </c>
      <c r="O152" s="12">
        <v>24</v>
      </c>
      <c r="P152" s="12">
        <v>1788384</v>
      </c>
      <c r="Q152" s="12">
        <v>6</v>
      </c>
      <c r="R152" s="12">
        <v>310362</v>
      </c>
      <c r="S152" s="12">
        <v>0</v>
      </c>
      <c r="T152" s="12">
        <v>0</v>
      </c>
      <c r="U152" s="12">
        <v>417</v>
      </c>
      <c r="V152" s="12">
        <v>26515372</v>
      </c>
    </row>
    <row r="153" spans="1:22" x14ac:dyDescent="0.2">
      <c r="A153" s="11">
        <v>16204</v>
      </c>
      <c r="B153" s="1" t="s">
        <v>165</v>
      </c>
      <c r="C153" s="12">
        <v>92</v>
      </c>
      <c r="D153" s="12">
        <v>6855472</v>
      </c>
      <c r="E153" s="12">
        <v>97</v>
      </c>
      <c r="F153" s="12">
        <v>5017519</v>
      </c>
      <c r="G153" s="12">
        <v>42</v>
      </c>
      <c r="H153" s="12">
        <v>3129672</v>
      </c>
      <c r="I153" s="12">
        <v>29</v>
      </c>
      <c r="J153" s="12">
        <v>1500083</v>
      </c>
      <c r="K153" s="12">
        <v>0</v>
      </c>
      <c r="L153" s="12">
        <v>0</v>
      </c>
      <c r="M153" s="12">
        <v>0</v>
      </c>
      <c r="N153" s="12">
        <v>0</v>
      </c>
      <c r="O153" s="12">
        <v>4</v>
      </c>
      <c r="P153" s="12">
        <v>298064</v>
      </c>
      <c r="Q153" s="12">
        <v>1</v>
      </c>
      <c r="R153" s="12">
        <v>51727</v>
      </c>
      <c r="S153" s="12">
        <v>0</v>
      </c>
      <c r="T153" s="12">
        <v>0</v>
      </c>
      <c r="U153" s="12">
        <v>265</v>
      </c>
      <c r="V153" s="12">
        <v>16852537</v>
      </c>
    </row>
    <row r="154" spans="1:22" x14ac:dyDescent="0.2">
      <c r="A154" s="11">
        <v>16205</v>
      </c>
      <c r="B154" s="1" t="s">
        <v>166</v>
      </c>
      <c r="C154" s="12">
        <v>0</v>
      </c>
      <c r="D154" s="12">
        <v>0</v>
      </c>
      <c r="E154" s="12">
        <v>0</v>
      </c>
      <c r="F154" s="12">
        <v>0</v>
      </c>
      <c r="G154" s="12">
        <v>40</v>
      </c>
      <c r="H154" s="12">
        <v>2980640</v>
      </c>
      <c r="I154" s="12">
        <v>15</v>
      </c>
      <c r="J154" s="12">
        <v>775905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55</v>
      </c>
      <c r="V154" s="12">
        <v>3756545</v>
      </c>
    </row>
    <row r="155" spans="1:22" x14ac:dyDescent="0.2">
      <c r="A155" s="11">
        <v>16202</v>
      </c>
      <c r="B155" s="1" t="s">
        <v>167</v>
      </c>
      <c r="C155" s="12">
        <v>126</v>
      </c>
      <c r="D155" s="12">
        <v>9389016</v>
      </c>
      <c r="E155" s="12">
        <v>96</v>
      </c>
      <c r="F155" s="12">
        <v>4965792</v>
      </c>
      <c r="G155" s="12">
        <v>56</v>
      </c>
      <c r="H155" s="12">
        <v>4172896</v>
      </c>
      <c r="I155" s="12">
        <v>27</v>
      </c>
      <c r="J155" s="12">
        <v>1396629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305</v>
      </c>
      <c r="V155" s="12">
        <v>19924333</v>
      </c>
    </row>
    <row r="156" spans="1:22" x14ac:dyDescent="0.2">
      <c r="A156" s="11">
        <v>16207</v>
      </c>
      <c r="B156" s="1" t="s">
        <v>168</v>
      </c>
      <c r="C156" s="12">
        <v>78</v>
      </c>
      <c r="D156" s="12">
        <v>5812248</v>
      </c>
      <c r="E156" s="12">
        <v>101</v>
      </c>
      <c r="F156" s="12">
        <v>5224427</v>
      </c>
      <c r="G156" s="12">
        <v>20</v>
      </c>
      <c r="H156" s="12">
        <v>1490320</v>
      </c>
      <c r="I156" s="12">
        <v>41</v>
      </c>
      <c r="J156" s="12">
        <v>2120807</v>
      </c>
      <c r="K156" s="12">
        <v>0</v>
      </c>
      <c r="L156" s="12">
        <v>0</v>
      </c>
      <c r="M156" s="12">
        <v>0</v>
      </c>
      <c r="N156" s="12">
        <v>0</v>
      </c>
      <c r="O156" s="12">
        <v>13</v>
      </c>
      <c r="P156" s="12">
        <v>968708</v>
      </c>
      <c r="Q156" s="12">
        <v>1</v>
      </c>
      <c r="R156" s="12">
        <v>51727</v>
      </c>
      <c r="S156" s="12">
        <v>0</v>
      </c>
      <c r="T156" s="12">
        <v>0</v>
      </c>
      <c r="U156" s="12">
        <v>254</v>
      </c>
      <c r="V156" s="12">
        <v>15668237</v>
      </c>
    </row>
    <row r="157" spans="1:22" x14ac:dyDescent="0.2">
      <c r="A157" s="11">
        <v>16301</v>
      </c>
      <c r="B157" s="1" t="s">
        <v>169</v>
      </c>
      <c r="C157" s="12">
        <v>440</v>
      </c>
      <c r="D157" s="12">
        <v>32787040</v>
      </c>
      <c r="E157" s="12">
        <v>550</v>
      </c>
      <c r="F157" s="12">
        <v>28449850</v>
      </c>
      <c r="G157" s="12">
        <v>221</v>
      </c>
      <c r="H157" s="12">
        <v>16468036</v>
      </c>
      <c r="I157" s="12">
        <v>137</v>
      </c>
      <c r="J157" s="12">
        <v>7086599</v>
      </c>
      <c r="K157" s="12">
        <v>13</v>
      </c>
      <c r="L157" s="12">
        <v>968708</v>
      </c>
      <c r="M157" s="12">
        <v>1</v>
      </c>
      <c r="N157" s="12">
        <v>51727</v>
      </c>
      <c r="O157" s="12">
        <v>75</v>
      </c>
      <c r="P157" s="12">
        <v>5588700</v>
      </c>
      <c r="Q157" s="12">
        <v>23</v>
      </c>
      <c r="R157" s="12">
        <v>1189721</v>
      </c>
      <c r="S157" s="12">
        <v>0</v>
      </c>
      <c r="T157" s="12">
        <v>0</v>
      </c>
      <c r="U157" s="12">
        <v>1460</v>
      </c>
      <c r="V157" s="12">
        <v>92590381</v>
      </c>
    </row>
    <row r="158" spans="1:22" x14ac:dyDescent="0.2">
      <c r="A158" s="11">
        <v>16303</v>
      </c>
      <c r="B158" s="1" t="s">
        <v>170</v>
      </c>
      <c r="C158" s="12">
        <v>165</v>
      </c>
      <c r="D158" s="12">
        <v>12295140</v>
      </c>
      <c r="E158" s="12">
        <v>208</v>
      </c>
      <c r="F158" s="12">
        <v>10759216</v>
      </c>
      <c r="G158" s="12">
        <v>56</v>
      </c>
      <c r="H158" s="12">
        <v>4172896</v>
      </c>
      <c r="I158" s="12">
        <v>47</v>
      </c>
      <c r="J158" s="12">
        <v>2431169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476</v>
      </c>
      <c r="V158" s="12">
        <v>29658421</v>
      </c>
    </row>
    <row r="159" spans="1:22" x14ac:dyDescent="0.2">
      <c r="A159" s="11">
        <v>16304</v>
      </c>
      <c r="B159" s="1" t="s">
        <v>171</v>
      </c>
      <c r="C159" s="12">
        <v>104</v>
      </c>
      <c r="D159" s="12">
        <v>7749664</v>
      </c>
      <c r="E159" s="12">
        <v>95</v>
      </c>
      <c r="F159" s="12">
        <v>4914065</v>
      </c>
      <c r="G159" s="12">
        <v>74</v>
      </c>
      <c r="H159" s="12">
        <v>5514184</v>
      </c>
      <c r="I159" s="12">
        <v>20</v>
      </c>
      <c r="J159" s="12">
        <v>1034540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2</v>
      </c>
      <c r="T159" s="12">
        <v>0</v>
      </c>
      <c r="U159" s="12">
        <v>295</v>
      </c>
      <c r="V159" s="12">
        <v>19212453</v>
      </c>
    </row>
    <row r="160" spans="1:22" x14ac:dyDescent="0.2">
      <c r="A160" s="11">
        <v>16305</v>
      </c>
      <c r="B160" s="1" t="s">
        <v>172</v>
      </c>
      <c r="C160" s="12">
        <v>265</v>
      </c>
      <c r="D160" s="12">
        <v>19746740</v>
      </c>
      <c r="E160" s="12">
        <v>308</v>
      </c>
      <c r="F160" s="12">
        <v>15931916</v>
      </c>
      <c r="G160" s="12">
        <v>82</v>
      </c>
      <c r="H160" s="12">
        <v>6110312</v>
      </c>
      <c r="I160" s="12">
        <v>27</v>
      </c>
      <c r="J160" s="12">
        <v>1396629</v>
      </c>
      <c r="K160" s="12">
        <v>0</v>
      </c>
      <c r="L160" s="12">
        <v>0</v>
      </c>
      <c r="M160" s="12">
        <v>0</v>
      </c>
      <c r="N160" s="12">
        <v>0</v>
      </c>
      <c r="O160" s="12">
        <v>19</v>
      </c>
      <c r="P160" s="12">
        <v>1415804</v>
      </c>
      <c r="Q160" s="12">
        <v>5</v>
      </c>
      <c r="R160" s="12">
        <v>258635</v>
      </c>
      <c r="S160" s="12">
        <v>0</v>
      </c>
      <c r="T160" s="12">
        <v>0</v>
      </c>
      <c r="U160" s="12">
        <v>706</v>
      </c>
      <c r="V160" s="12">
        <v>44860036</v>
      </c>
    </row>
    <row r="161" spans="1:22" x14ac:dyDescent="0.2">
      <c r="A161" s="11">
        <v>16102</v>
      </c>
      <c r="B161" s="1" t="s">
        <v>173</v>
      </c>
      <c r="C161" s="12">
        <v>227</v>
      </c>
      <c r="D161" s="12">
        <v>16915132</v>
      </c>
      <c r="E161" s="12">
        <v>269</v>
      </c>
      <c r="F161" s="12">
        <v>13914563</v>
      </c>
      <c r="G161" s="12">
        <v>54</v>
      </c>
      <c r="H161" s="12">
        <v>4023864</v>
      </c>
      <c r="I161" s="12">
        <v>22</v>
      </c>
      <c r="J161" s="12">
        <v>1137994</v>
      </c>
      <c r="K161" s="12">
        <v>4</v>
      </c>
      <c r="L161" s="12">
        <v>298064</v>
      </c>
      <c r="M161" s="12">
        <v>1</v>
      </c>
      <c r="N161" s="12">
        <v>51727</v>
      </c>
      <c r="O161" s="12">
        <v>40</v>
      </c>
      <c r="P161" s="12">
        <v>2980640</v>
      </c>
      <c r="Q161" s="12">
        <v>10</v>
      </c>
      <c r="R161" s="12">
        <v>517270</v>
      </c>
      <c r="S161" s="12">
        <v>1</v>
      </c>
      <c r="T161" s="12">
        <v>54434</v>
      </c>
      <c r="U161" s="12">
        <v>628</v>
      </c>
      <c r="V161" s="12">
        <v>39893688</v>
      </c>
    </row>
    <row r="162" spans="1:22" x14ac:dyDescent="0.2">
      <c r="A162" s="11">
        <v>16108</v>
      </c>
      <c r="B162" s="1" t="s">
        <v>174</v>
      </c>
      <c r="C162" s="12">
        <v>252</v>
      </c>
      <c r="D162" s="12">
        <v>18778032</v>
      </c>
      <c r="E162" s="12">
        <v>228</v>
      </c>
      <c r="F162" s="12">
        <v>11793756</v>
      </c>
      <c r="G162" s="12">
        <v>187</v>
      </c>
      <c r="H162" s="12">
        <v>13934492</v>
      </c>
      <c r="I162" s="12">
        <v>67</v>
      </c>
      <c r="J162" s="12">
        <v>3465709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1</v>
      </c>
      <c r="T162" s="12">
        <v>54434</v>
      </c>
      <c r="U162" s="12">
        <v>735</v>
      </c>
      <c r="V162" s="12">
        <v>48026423</v>
      </c>
    </row>
    <row r="163" spans="1:22" x14ac:dyDescent="0.2">
      <c r="A163" s="11">
        <v>16107</v>
      </c>
      <c r="B163" s="1" t="s">
        <v>175</v>
      </c>
      <c r="C163" s="12">
        <v>181</v>
      </c>
      <c r="D163" s="12">
        <v>13487396</v>
      </c>
      <c r="E163" s="12">
        <v>169</v>
      </c>
      <c r="F163" s="12">
        <v>8741863</v>
      </c>
      <c r="G163" s="12">
        <v>63</v>
      </c>
      <c r="H163" s="12">
        <v>4694508</v>
      </c>
      <c r="I163" s="12">
        <v>62</v>
      </c>
      <c r="J163" s="12">
        <v>3207074</v>
      </c>
      <c r="K163" s="12">
        <v>3</v>
      </c>
      <c r="L163" s="12">
        <v>223548</v>
      </c>
      <c r="M163" s="12">
        <v>0</v>
      </c>
      <c r="N163" s="12">
        <v>0</v>
      </c>
      <c r="O163" s="12">
        <v>19</v>
      </c>
      <c r="P163" s="12">
        <v>1415804</v>
      </c>
      <c r="Q163" s="12">
        <v>6</v>
      </c>
      <c r="R163" s="12">
        <v>310362</v>
      </c>
      <c r="S163" s="12">
        <v>0</v>
      </c>
      <c r="T163" s="12">
        <v>0</v>
      </c>
      <c r="U163" s="12">
        <v>503</v>
      </c>
      <c r="V163" s="12">
        <v>32080555</v>
      </c>
    </row>
    <row r="164" spans="1:22" x14ac:dyDescent="0.2">
      <c r="A164" s="11">
        <v>16109</v>
      </c>
      <c r="B164" s="1" t="s">
        <v>176</v>
      </c>
      <c r="C164" s="12">
        <v>207</v>
      </c>
      <c r="D164" s="12">
        <v>15424812</v>
      </c>
      <c r="E164" s="12">
        <v>196</v>
      </c>
      <c r="F164" s="12">
        <v>10138492</v>
      </c>
      <c r="G164" s="12">
        <v>49</v>
      </c>
      <c r="H164" s="12">
        <v>3651284</v>
      </c>
      <c r="I164" s="12">
        <v>17</v>
      </c>
      <c r="J164" s="12">
        <v>879359</v>
      </c>
      <c r="K164" s="12">
        <v>8</v>
      </c>
      <c r="L164" s="12">
        <v>596128</v>
      </c>
      <c r="M164" s="12">
        <v>3</v>
      </c>
      <c r="N164" s="12">
        <v>155181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480</v>
      </c>
      <c r="V164" s="12">
        <v>30845256</v>
      </c>
    </row>
    <row r="165" spans="1:22" x14ac:dyDescent="0.2">
      <c r="A165" s="11">
        <v>16105</v>
      </c>
      <c r="B165" s="1" t="s">
        <v>177</v>
      </c>
      <c r="C165" s="12">
        <v>177</v>
      </c>
      <c r="D165" s="12">
        <v>13189332</v>
      </c>
      <c r="E165" s="12">
        <v>143</v>
      </c>
      <c r="F165" s="12">
        <v>7396961</v>
      </c>
      <c r="G165" s="12">
        <v>102</v>
      </c>
      <c r="H165" s="12">
        <v>7600632</v>
      </c>
      <c r="I165" s="12">
        <v>45</v>
      </c>
      <c r="J165" s="12">
        <v>2327715</v>
      </c>
      <c r="K165" s="12">
        <v>0</v>
      </c>
      <c r="L165" s="12">
        <v>0</v>
      </c>
      <c r="M165" s="12">
        <v>0</v>
      </c>
      <c r="N165" s="12">
        <v>0</v>
      </c>
      <c r="O165" s="12">
        <v>4</v>
      </c>
      <c r="P165" s="12">
        <v>298064</v>
      </c>
      <c r="Q165" s="12">
        <v>3</v>
      </c>
      <c r="R165" s="12">
        <v>155181</v>
      </c>
      <c r="S165" s="12">
        <v>2</v>
      </c>
      <c r="T165" s="12">
        <v>108868</v>
      </c>
      <c r="U165" s="12">
        <v>476</v>
      </c>
      <c r="V165" s="12">
        <v>31076753</v>
      </c>
    </row>
    <row r="166" spans="1:22" x14ac:dyDescent="0.2">
      <c r="A166" s="11">
        <v>16104</v>
      </c>
      <c r="B166" s="1" t="s">
        <v>178</v>
      </c>
      <c r="C166" s="12">
        <v>247</v>
      </c>
      <c r="D166" s="12">
        <v>18405452</v>
      </c>
      <c r="E166" s="12">
        <v>259</v>
      </c>
      <c r="F166" s="12">
        <v>13397293</v>
      </c>
      <c r="G166" s="12">
        <v>63</v>
      </c>
      <c r="H166" s="12">
        <v>4694508</v>
      </c>
      <c r="I166" s="12">
        <v>27</v>
      </c>
      <c r="J166" s="12">
        <v>1396629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596</v>
      </c>
      <c r="V166" s="12">
        <v>37893882</v>
      </c>
    </row>
    <row r="167" spans="1:22" x14ac:dyDescent="0.2">
      <c r="A167" s="11">
        <v>16206</v>
      </c>
      <c r="B167" s="1" t="s">
        <v>179</v>
      </c>
      <c r="C167" s="12">
        <v>4</v>
      </c>
      <c r="D167" s="12">
        <v>298064</v>
      </c>
      <c r="E167" s="12">
        <v>1</v>
      </c>
      <c r="F167" s="12">
        <v>51727</v>
      </c>
      <c r="G167" s="12">
        <v>30</v>
      </c>
      <c r="H167" s="12">
        <v>2235480</v>
      </c>
      <c r="I167" s="12">
        <v>19</v>
      </c>
      <c r="J167" s="12">
        <v>982813</v>
      </c>
      <c r="K167" s="12">
        <v>5</v>
      </c>
      <c r="L167" s="12">
        <v>372580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59</v>
      </c>
      <c r="V167" s="12">
        <v>3940664</v>
      </c>
    </row>
    <row r="168" spans="1:22" x14ac:dyDescent="0.2">
      <c r="A168" s="11">
        <v>16203</v>
      </c>
      <c r="B168" s="1" t="s">
        <v>180</v>
      </c>
      <c r="C168" s="12">
        <v>243</v>
      </c>
      <c r="D168" s="12">
        <v>18107388</v>
      </c>
      <c r="E168" s="12">
        <v>314</v>
      </c>
      <c r="F168" s="12">
        <v>16242278</v>
      </c>
      <c r="G168" s="12">
        <v>21</v>
      </c>
      <c r="H168" s="12">
        <v>1564836</v>
      </c>
      <c r="I168" s="12">
        <v>15</v>
      </c>
      <c r="J168" s="12">
        <v>775905</v>
      </c>
      <c r="K168" s="12">
        <v>4</v>
      </c>
      <c r="L168" s="12">
        <v>298064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597</v>
      </c>
      <c r="V168" s="12">
        <v>36988471</v>
      </c>
    </row>
    <row r="169" spans="1:22" x14ac:dyDescent="0.2">
      <c r="A169" s="11">
        <v>16103</v>
      </c>
      <c r="B169" s="1" t="s">
        <v>181</v>
      </c>
      <c r="C169" s="12">
        <v>126</v>
      </c>
      <c r="D169" s="12">
        <v>9389016</v>
      </c>
      <c r="E169" s="12">
        <v>138</v>
      </c>
      <c r="F169" s="12">
        <v>7138326</v>
      </c>
      <c r="G169" s="12">
        <v>104</v>
      </c>
      <c r="H169" s="12">
        <v>7749664</v>
      </c>
      <c r="I169" s="12">
        <v>68</v>
      </c>
      <c r="J169" s="12">
        <v>3517436</v>
      </c>
      <c r="K169" s="12">
        <v>0</v>
      </c>
      <c r="L169" s="12">
        <v>0</v>
      </c>
      <c r="M169" s="12">
        <v>0</v>
      </c>
      <c r="N169" s="12">
        <v>0</v>
      </c>
      <c r="O169" s="12">
        <v>61</v>
      </c>
      <c r="P169" s="12">
        <v>4545476</v>
      </c>
      <c r="Q169" s="12">
        <v>26</v>
      </c>
      <c r="R169" s="12">
        <v>1344902</v>
      </c>
      <c r="S169" s="12">
        <v>0</v>
      </c>
      <c r="T169" s="12">
        <v>0</v>
      </c>
      <c r="U169" s="12">
        <v>523</v>
      </c>
      <c r="V169" s="12">
        <v>33684820</v>
      </c>
    </row>
    <row r="170" spans="1:22" x14ac:dyDescent="0.2">
      <c r="A170" s="11">
        <v>8101</v>
      </c>
      <c r="B170" s="1" t="s">
        <v>182</v>
      </c>
      <c r="C170" s="12">
        <v>0</v>
      </c>
      <c r="D170" s="12">
        <v>0</v>
      </c>
      <c r="E170" s="12">
        <v>0</v>
      </c>
      <c r="F170" s="12">
        <v>0</v>
      </c>
      <c r="G170" s="12">
        <v>619</v>
      </c>
      <c r="H170" s="12">
        <v>46125404</v>
      </c>
      <c r="I170" s="12">
        <v>335</v>
      </c>
      <c r="J170" s="12">
        <v>17328545</v>
      </c>
      <c r="K170" s="12">
        <v>107</v>
      </c>
      <c r="L170" s="12">
        <v>7973212</v>
      </c>
      <c r="M170" s="12">
        <v>14</v>
      </c>
      <c r="N170" s="12">
        <v>724178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1075</v>
      </c>
      <c r="V170" s="12">
        <v>72151339</v>
      </c>
    </row>
    <row r="171" spans="1:22" x14ac:dyDescent="0.2">
      <c r="A171" s="11">
        <v>8107</v>
      </c>
      <c r="B171" s="1" t="s">
        <v>183</v>
      </c>
      <c r="C171" s="12">
        <v>242</v>
      </c>
      <c r="D171" s="12">
        <v>18032872</v>
      </c>
      <c r="E171" s="12">
        <v>414</v>
      </c>
      <c r="F171" s="12">
        <v>21414978</v>
      </c>
      <c r="G171" s="12">
        <v>136</v>
      </c>
      <c r="H171" s="12">
        <v>10134176</v>
      </c>
      <c r="I171" s="12">
        <v>78</v>
      </c>
      <c r="J171" s="12">
        <v>4034706</v>
      </c>
      <c r="K171" s="12">
        <v>0</v>
      </c>
      <c r="L171" s="12">
        <v>0</v>
      </c>
      <c r="M171" s="12">
        <v>0</v>
      </c>
      <c r="N171" s="12">
        <v>0</v>
      </c>
      <c r="O171" s="12">
        <v>36</v>
      </c>
      <c r="P171" s="12">
        <v>2682576</v>
      </c>
      <c r="Q171" s="12">
        <v>15</v>
      </c>
      <c r="R171" s="12">
        <v>775905</v>
      </c>
      <c r="S171" s="12">
        <v>0</v>
      </c>
      <c r="T171" s="12">
        <v>0</v>
      </c>
      <c r="U171" s="12">
        <v>921</v>
      </c>
      <c r="V171" s="12">
        <v>57075213</v>
      </c>
    </row>
    <row r="172" spans="1:22" x14ac:dyDescent="0.2">
      <c r="A172" s="11">
        <v>8105</v>
      </c>
      <c r="B172" s="1" t="s">
        <v>184</v>
      </c>
      <c r="C172" s="12">
        <v>0</v>
      </c>
      <c r="D172" s="12">
        <v>0</v>
      </c>
      <c r="E172" s="12">
        <v>0</v>
      </c>
      <c r="F172" s="12">
        <v>0</v>
      </c>
      <c r="G172" s="12">
        <v>167</v>
      </c>
      <c r="H172" s="12">
        <v>12444172</v>
      </c>
      <c r="I172" s="12">
        <v>63</v>
      </c>
      <c r="J172" s="12">
        <v>3258801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230</v>
      </c>
      <c r="V172" s="12">
        <v>15702973</v>
      </c>
    </row>
    <row r="173" spans="1:22" x14ac:dyDescent="0.2">
      <c r="A173" s="11">
        <v>8104</v>
      </c>
      <c r="B173" s="1" t="s">
        <v>185</v>
      </c>
      <c r="C173" s="12">
        <v>0</v>
      </c>
      <c r="D173" s="12">
        <v>0</v>
      </c>
      <c r="E173" s="12">
        <v>0</v>
      </c>
      <c r="F173" s="12">
        <v>0</v>
      </c>
      <c r="G173" s="12">
        <v>16</v>
      </c>
      <c r="H173" s="12">
        <v>1192256</v>
      </c>
      <c r="I173" s="12">
        <v>17</v>
      </c>
      <c r="J173" s="12">
        <v>879359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33</v>
      </c>
      <c r="V173" s="12">
        <v>2071615</v>
      </c>
    </row>
    <row r="174" spans="1:22" x14ac:dyDescent="0.2">
      <c r="A174" s="11">
        <v>8111</v>
      </c>
      <c r="B174" s="1" t="s">
        <v>186</v>
      </c>
      <c r="C174" s="12">
        <v>601</v>
      </c>
      <c r="D174" s="12">
        <v>44784116</v>
      </c>
      <c r="E174" s="12">
        <v>825</v>
      </c>
      <c r="F174" s="12">
        <v>42674775</v>
      </c>
      <c r="G174" s="12">
        <v>283</v>
      </c>
      <c r="H174" s="12">
        <v>21088028</v>
      </c>
      <c r="I174" s="12">
        <v>198</v>
      </c>
      <c r="J174" s="12">
        <v>10241946</v>
      </c>
      <c r="K174" s="12">
        <v>0</v>
      </c>
      <c r="L174" s="12">
        <v>0</v>
      </c>
      <c r="M174" s="12">
        <v>0</v>
      </c>
      <c r="N174" s="12">
        <v>0</v>
      </c>
      <c r="O174" s="12">
        <v>45</v>
      </c>
      <c r="P174" s="12">
        <v>3353220</v>
      </c>
      <c r="Q174" s="12">
        <v>11</v>
      </c>
      <c r="R174" s="12">
        <v>568997</v>
      </c>
      <c r="S174" s="12">
        <v>0</v>
      </c>
      <c r="T174" s="12">
        <v>0</v>
      </c>
      <c r="U174" s="12">
        <v>1963</v>
      </c>
      <c r="V174" s="12">
        <v>122711082</v>
      </c>
    </row>
    <row r="175" spans="1:22" x14ac:dyDescent="0.2">
      <c r="A175" s="11">
        <v>8110</v>
      </c>
      <c r="B175" s="1" t="s">
        <v>187</v>
      </c>
      <c r="C175" s="12">
        <v>929</v>
      </c>
      <c r="D175" s="12">
        <v>69225364</v>
      </c>
      <c r="E175" s="12">
        <v>1149</v>
      </c>
      <c r="F175" s="12">
        <v>59434323</v>
      </c>
      <c r="G175" s="12">
        <v>400</v>
      </c>
      <c r="H175" s="12">
        <v>29806400</v>
      </c>
      <c r="I175" s="12">
        <v>283</v>
      </c>
      <c r="J175" s="12">
        <v>14638741</v>
      </c>
      <c r="K175" s="12">
        <v>41</v>
      </c>
      <c r="L175" s="12">
        <v>3055156</v>
      </c>
      <c r="M175" s="12">
        <v>5</v>
      </c>
      <c r="N175" s="12">
        <v>258635</v>
      </c>
      <c r="O175" s="12">
        <v>100</v>
      </c>
      <c r="P175" s="12">
        <v>7451600</v>
      </c>
      <c r="Q175" s="12">
        <v>34</v>
      </c>
      <c r="R175" s="12">
        <v>1758718</v>
      </c>
      <c r="S175" s="12">
        <v>3</v>
      </c>
      <c r="T175" s="12">
        <v>94935</v>
      </c>
      <c r="U175" s="12">
        <v>2944</v>
      </c>
      <c r="V175" s="12">
        <v>185723872</v>
      </c>
    </row>
    <row r="176" spans="1:22" x14ac:dyDescent="0.2">
      <c r="A176" s="11">
        <v>8102</v>
      </c>
      <c r="B176" s="1" t="s">
        <v>188</v>
      </c>
      <c r="C176" s="12">
        <v>876</v>
      </c>
      <c r="D176" s="12">
        <v>65276016</v>
      </c>
      <c r="E176" s="12">
        <v>990</v>
      </c>
      <c r="F176" s="12">
        <v>51209730</v>
      </c>
      <c r="G176" s="12">
        <v>0</v>
      </c>
      <c r="H176" s="12">
        <v>0</v>
      </c>
      <c r="I176" s="12">
        <v>0</v>
      </c>
      <c r="J176" s="12">
        <v>0</v>
      </c>
      <c r="K176" s="12">
        <v>14</v>
      </c>
      <c r="L176" s="12">
        <v>1043224</v>
      </c>
      <c r="M176" s="12">
        <v>2</v>
      </c>
      <c r="N176" s="12">
        <v>103454</v>
      </c>
      <c r="O176" s="12">
        <v>112</v>
      </c>
      <c r="P176" s="12">
        <v>8345792</v>
      </c>
      <c r="Q176" s="12">
        <v>42</v>
      </c>
      <c r="R176" s="12">
        <v>2172534</v>
      </c>
      <c r="S176" s="12">
        <v>0</v>
      </c>
      <c r="T176" s="12">
        <v>0</v>
      </c>
      <c r="U176" s="12">
        <v>2036</v>
      </c>
      <c r="V176" s="12">
        <v>128150750</v>
      </c>
    </row>
    <row r="177" spans="1:22" x14ac:dyDescent="0.2">
      <c r="A177" s="11">
        <v>8106</v>
      </c>
      <c r="B177" s="1" t="s">
        <v>189</v>
      </c>
      <c r="C177" s="12">
        <v>640</v>
      </c>
      <c r="D177" s="12">
        <v>47690240</v>
      </c>
      <c r="E177" s="12">
        <v>549</v>
      </c>
      <c r="F177" s="12">
        <v>28398123</v>
      </c>
      <c r="G177" s="12">
        <v>192</v>
      </c>
      <c r="H177" s="12">
        <v>14307072</v>
      </c>
      <c r="I177" s="12">
        <v>104</v>
      </c>
      <c r="J177" s="12">
        <v>5379608</v>
      </c>
      <c r="K177" s="12">
        <v>0</v>
      </c>
      <c r="L177" s="12">
        <v>0</v>
      </c>
      <c r="M177" s="12">
        <v>0</v>
      </c>
      <c r="N177" s="12">
        <v>0</v>
      </c>
      <c r="O177" s="12">
        <v>29</v>
      </c>
      <c r="P177" s="12">
        <v>2160964</v>
      </c>
      <c r="Q177" s="12">
        <v>9</v>
      </c>
      <c r="R177" s="12">
        <v>465543</v>
      </c>
      <c r="S177" s="12">
        <v>0</v>
      </c>
      <c r="T177" s="12">
        <v>0</v>
      </c>
      <c r="U177" s="12">
        <v>1523</v>
      </c>
      <c r="V177" s="12">
        <v>98401550</v>
      </c>
    </row>
    <row r="178" spans="1:22" x14ac:dyDescent="0.2">
      <c r="A178" s="11">
        <v>8109</v>
      </c>
      <c r="B178" s="1" t="s">
        <v>190</v>
      </c>
      <c r="C178" s="12">
        <v>166</v>
      </c>
      <c r="D178" s="12">
        <v>12369656</v>
      </c>
      <c r="E178" s="12">
        <v>134</v>
      </c>
      <c r="F178" s="12">
        <v>6931418</v>
      </c>
      <c r="G178" s="12">
        <v>12</v>
      </c>
      <c r="H178" s="12">
        <v>894192</v>
      </c>
      <c r="I178" s="12">
        <v>20</v>
      </c>
      <c r="J178" s="12">
        <v>1034540</v>
      </c>
      <c r="K178" s="12">
        <v>12</v>
      </c>
      <c r="L178" s="12">
        <v>894192</v>
      </c>
      <c r="M178" s="12">
        <v>0</v>
      </c>
      <c r="N178" s="12">
        <v>0</v>
      </c>
      <c r="O178" s="12">
        <v>12</v>
      </c>
      <c r="P178" s="12">
        <v>894192</v>
      </c>
      <c r="Q178" s="12">
        <v>4</v>
      </c>
      <c r="R178" s="12">
        <v>206908</v>
      </c>
      <c r="S178" s="12">
        <v>0</v>
      </c>
      <c r="T178" s="12">
        <v>0</v>
      </c>
      <c r="U178" s="12">
        <v>360</v>
      </c>
      <c r="V178" s="12">
        <v>23225098</v>
      </c>
    </row>
    <row r="179" spans="1:22" x14ac:dyDescent="0.2">
      <c r="A179" s="11">
        <v>8108</v>
      </c>
      <c r="B179" s="1" t="s">
        <v>191</v>
      </c>
      <c r="C179" s="12">
        <v>392</v>
      </c>
      <c r="D179" s="12">
        <v>29210272</v>
      </c>
      <c r="E179" s="12">
        <v>443</v>
      </c>
      <c r="F179" s="12">
        <v>22915061</v>
      </c>
      <c r="G179" s="12">
        <v>463</v>
      </c>
      <c r="H179" s="12">
        <v>34500908</v>
      </c>
      <c r="I179" s="12">
        <v>270</v>
      </c>
      <c r="J179" s="12">
        <v>13966290</v>
      </c>
      <c r="K179" s="12">
        <v>0</v>
      </c>
      <c r="L179" s="12">
        <v>0</v>
      </c>
      <c r="M179" s="12">
        <v>0</v>
      </c>
      <c r="N179" s="12">
        <v>0</v>
      </c>
      <c r="O179" s="12">
        <v>115</v>
      </c>
      <c r="P179" s="12">
        <v>8569340</v>
      </c>
      <c r="Q179" s="12">
        <v>14</v>
      </c>
      <c r="R179" s="12">
        <v>724178</v>
      </c>
      <c r="S179" s="12">
        <v>1</v>
      </c>
      <c r="T179" s="12">
        <v>54434</v>
      </c>
      <c r="U179" s="12">
        <v>1698</v>
      </c>
      <c r="V179" s="12">
        <v>109940483</v>
      </c>
    </row>
    <row r="180" spans="1:22" x14ac:dyDescent="0.2">
      <c r="A180" s="11">
        <v>8103</v>
      </c>
      <c r="B180" s="1" t="s">
        <v>192</v>
      </c>
      <c r="C180" s="12">
        <v>0</v>
      </c>
      <c r="D180" s="12">
        <v>0</v>
      </c>
      <c r="E180" s="12">
        <v>0</v>
      </c>
      <c r="F180" s="12">
        <v>0</v>
      </c>
      <c r="G180" s="12">
        <v>382</v>
      </c>
      <c r="H180" s="12">
        <v>28465112</v>
      </c>
      <c r="I180" s="12">
        <v>202</v>
      </c>
      <c r="J180" s="12">
        <v>10448854</v>
      </c>
      <c r="K180" s="12">
        <v>31</v>
      </c>
      <c r="L180" s="12">
        <v>2309996</v>
      </c>
      <c r="M180" s="12">
        <v>1</v>
      </c>
      <c r="N180" s="12">
        <v>51727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616</v>
      </c>
      <c r="V180" s="12">
        <v>41275689</v>
      </c>
    </row>
    <row r="181" spans="1:22" x14ac:dyDescent="0.2">
      <c r="A181" s="11">
        <v>8112</v>
      </c>
      <c r="B181" s="1" t="s">
        <v>193</v>
      </c>
      <c r="C181" s="12">
        <v>445</v>
      </c>
      <c r="D181" s="12">
        <v>33159620</v>
      </c>
      <c r="E181" s="12">
        <v>419</v>
      </c>
      <c r="F181" s="12">
        <v>21673613</v>
      </c>
      <c r="G181" s="12">
        <v>340</v>
      </c>
      <c r="H181" s="12">
        <v>25335440</v>
      </c>
      <c r="I181" s="12">
        <v>195</v>
      </c>
      <c r="J181" s="12">
        <v>10086765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1399</v>
      </c>
      <c r="V181" s="12">
        <v>90255438</v>
      </c>
    </row>
    <row r="182" spans="1:22" x14ac:dyDescent="0.2">
      <c r="A182" s="11">
        <v>8202</v>
      </c>
      <c r="B182" s="1" t="s">
        <v>194</v>
      </c>
      <c r="C182" s="12">
        <v>329</v>
      </c>
      <c r="D182" s="12">
        <v>24515764</v>
      </c>
      <c r="E182" s="12">
        <v>479</v>
      </c>
      <c r="F182" s="12">
        <v>24777233</v>
      </c>
      <c r="G182" s="12">
        <v>105</v>
      </c>
      <c r="H182" s="12">
        <v>7824180</v>
      </c>
      <c r="I182" s="12">
        <v>81</v>
      </c>
      <c r="J182" s="12">
        <v>4189887</v>
      </c>
      <c r="K182" s="12">
        <v>3</v>
      </c>
      <c r="L182" s="12">
        <v>223548</v>
      </c>
      <c r="M182" s="12">
        <v>0</v>
      </c>
      <c r="N182" s="12">
        <v>0</v>
      </c>
      <c r="O182" s="12">
        <v>94</v>
      </c>
      <c r="P182" s="12">
        <v>7004504</v>
      </c>
      <c r="Q182" s="12">
        <v>36</v>
      </c>
      <c r="R182" s="12">
        <v>1862172</v>
      </c>
      <c r="S182" s="12">
        <v>0</v>
      </c>
      <c r="T182" s="12">
        <v>0</v>
      </c>
      <c r="U182" s="12">
        <v>1127</v>
      </c>
      <c r="V182" s="12">
        <v>70397288</v>
      </c>
    </row>
    <row r="183" spans="1:22" x14ac:dyDescent="0.2">
      <c r="A183" s="11">
        <v>8205</v>
      </c>
      <c r="B183" s="1" t="s">
        <v>195</v>
      </c>
      <c r="C183" s="12">
        <v>413</v>
      </c>
      <c r="D183" s="12">
        <v>30775108</v>
      </c>
      <c r="E183" s="12">
        <v>459</v>
      </c>
      <c r="F183" s="12">
        <v>23742693</v>
      </c>
      <c r="G183" s="12">
        <v>59</v>
      </c>
      <c r="H183" s="12">
        <v>4396444</v>
      </c>
      <c r="I183" s="12">
        <v>35</v>
      </c>
      <c r="J183" s="12">
        <v>1810445</v>
      </c>
      <c r="K183" s="12">
        <v>0</v>
      </c>
      <c r="L183" s="12">
        <v>0</v>
      </c>
      <c r="M183" s="12">
        <v>0</v>
      </c>
      <c r="N183" s="12">
        <v>0</v>
      </c>
      <c r="O183" s="12">
        <v>8</v>
      </c>
      <c r="P183" s="12">
        <v>596128</v>
      </c>
      <c r="Q183" s="12">
        <v>3</v>
      </c>
      <c r="R183" s="12">
        <v>155181</v>
      </c>
      <c r="S183" s="12">
        <v>0</v>
      </c>
      <c r="T183" s="12">
        <v>0</v>
      </c>
      <c r="U183" s="12">
        <v>977</v>
      </c>
      <c r="V183" s="12">
        <v>61475999</v>
      </c>
    </row>
    <row r="184" spans="1:22" x14ac:dyDescent="0.2">
      <c r="A184" s="11">
        <v>8201</v>
      </c>
      <c r="B184" s="1" t="s">
        <v>196</v>
      </c>
      <c r="C184" s="12">
        <v>381</v>
      </c>
      <c r="D184" s="12">
        <v>28390596</v>
      </c>
      <c r="E184" s="12">
        <v>479</v>
      </c>
      <c r="F184" s="12">
        <v>24777233</v>
      </c>
      <c r="G184" s="12">
        <v>62</v>
      </c>
      <c r="H184" s="12">
        <v>4619992</v>
      </c>
      <c r="I184" s="12">
        <v>26</v>
      </c>
      <c r="J184" s="12">
        <v>1344902</v>
      </c>
      <c r="K184" s="12">
        <v>0</v>
      </c>
      <c r="L184" s="12">
        <v>0</v>
      </c>
      <c r="M184" s="12">
        <v>0</v>
      </c>
      <c r="N184" s="12">
        <v>0</v>
      </c>
      <c r="O184" s="12">
        <v>37</v>
      </c>
      <c r="P184" s="12">
        <v>2757092</v>
      </c>
      <c r="Q184" s="12">
        <v>10</v>
      </c>
      <c r="R184" s="12">
        <v>517270</v>
      </c>
      <c r="S184" s="12">
        <v>0</v>
      </c>
      <c r="T184" s="12">
        <v>0</v>
      </c>
      <c r="U184" s="12">
        <v>995</v>
      </c>
      <c r="V184" s="12">
        <v>62407085</v>
      </c>
    </row>
    <row r="185" spans="1:22" x14ac:dyDescent="0.2">
      <c r="A185" s="11">
        <v>8206</v>
      </c>
      <c r="B185" s="1" t="s">
        <v>197</v>
      </c>
      <c r="C185" s="12">
        <v>270</v>
      </c>
      <c r="D185" s="12">
        <v>20119320</v>
      </c>
      <c r="E185" s="12">
        <v>287</v>
      </c>
      <c r="F185" s="12">
        <v>14845649</v>
      </c>
      <c r="G185" s="12">
        <v>74</v>
      </c>
      <c r="H185" s="12">
        <v>5514184</v>
      </c>
      <c r="I185" s="12">
        <v>66</v>
      </c>
      <c r="J185" s="12">
        <v>3413982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697</v>
      </c>
      <c r="V185" s="12">
        <v>43893135</v>
      </c>
    </row>
    <row r="186" spans="1:22" x14ac:dyDescent="0.2">
      <c r="A186" s="11">
        <v>8203</v>
      </c>
      <c r="B186" s="1" t="s">
        <v>198</v>
      </c>
      <c r="C186" s="12">
        <v>366</v>
      </c>
      <c r="D186" s="12">
        <v>27272856</v>
      </c>
      <c r="E186" s="12">
        <v>497</v>
      </c>
      <c r="F186" s="12">
        <v>25708319</v>
      </c>
      <c r="G186" s="12">
        <v>64</v>
      </c>
      <c r="H186" s="12">
        <v>4769024</v>
      </c>
      <c r="I186" s="12">
        <v>47</v>
      </c>
      <c r="J186" s="12">
        <v>2431169</v>
      </c>
      <c r="K186" s="12">
        <v>0</v>
      </c>
      <c r="L186" s="12">
        <v>0</v>
      </c>
      <c r="M186" s="12">
        <v>0</v>
      </c>
      <c r="N186" s="12">
        <v>0</v>
      </c>
      <c r="O186" s="12">
        <v>25</v>
      </c>
      <c r="P186" s="12">
        <v>1862900</v>
      </c>
      <c r="Q186" s="12">
        <v>0</v>
      </c>
      <c r="R186" s="12">
        <v>0</v>
      </c>
      <c r="S186" s="12">
        <v>0</v>
      </c>
      <c r="T186" s="12">
        <v>0</v>
      </c>
      <c r="U186" s="12">
        <v>999</v>
      </c>
      <c r="V186" s="12">
        <v>62044268</v>
      </c>
    </row>
    <row r="187" spans="1:22" x14ac:dyDescent="0.2">
      <c r="A187" s="11">
        <v>8204</v>
      </c>
      <c r="B187" s="1" t="s">
        <v>199</v>
      </c>
      <c r="C187" s="12">
        <v>98</v>
      </c>
      <c r="D187" s="12">
        <v>7302568</v>
      </c>
      <c r="E187" s="12">
        <v>120</v>
      </c>
      <c r="F187" s="12">
        <v>6207240</v>
      </c>
      <c r="G187" s="12">
        <v>6</v>
      </c>
      <c r="H187" s="12">
        <v>447096</v>
      </c>
      <c r="I187" s="12">
        <v>18</v>
      </c>
      <c r="J187" s="12">
        <v>931086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242</v>
      </c>
      <c r="V187" s="12">
        <v>14887990</v>
      </c>
    </row>
    <row r="188" spans="1:22" x14ac:dyDescent="0.2">
      <c r="A188" s="11">
        <v>8207</v>
      </c>
      <c r="B188" s="1" t="s">
        <v>200</v>
      </c>
      <c r="C188" s="12">
        <v>185</v>
      </c>
      <c r="D188" s="12">
        <v>13785460</v>
      </c>
      <c r="E188" s="12">
        <v>190</v>
      </c>
      <c r="F188" s="12">
        <v>9828130</v>
      </c>
      <c r="G188" s="12">
        <v>50</v>
      </c>
      <c r="H188" s="12">
        <v>3725800</v>
      </c>
      <c r="I188" s="12">
        <v>25</v>
      </c>
      <c r="J188" s="12">
        <v>1293175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6</v>
      </c>
      <c r="T188" s="12">
        <v>303815</v>
      </c>
      <c r="U188" s="12">
        <v>456</v>
      </c>
      <c r="V188" s="12">
        <v>28936380</v>
      </c>
    </row>
    <row r="189" spans="1:22" x14ac:dyDescent="0.2">
      <c r="A189" s="11">
        <v>8301</v>
      </c>
      <c r="B189" s="1" t="s">
        <v>201</v>
      </c>
      <c r="C189" s="12">
        <v>1066</v>
      </c>
      <c r="D189" s="12">
        <v>79434056</v>
      </c>
      <c r="E189" s="12">
        <v>1331</v>
      </c>
      <c r="F189" s="12">
        <v>68848637</v>
      </c>
      <c r="G189" s="12">
        <v>575</v>
      </c>
      <c r="H189" s="12">
        <v>42846700</v>
      </c>
      <c r="I189" s="12">
        <v>475</v>
      </c>
      <c r="J189" s="12">
        <v>24570325</v>
      </c>
      <c r="K189" s="12">
        <v>28</v>
      </c>
      <c r="L189" s="12">
        <v>2086448</v>
      </c>
      <c r="M189" s="12">
        <v>2</v>
      </c>
      <c r="N189" s="12">
        <v>103454</v>
      </c>
      <c r="O189" s="12">
        <v>146</v>
      </c>
      <c r="P189" s="12">
        <v>10879336</v>
      </c>
      <c r="Q189" s="12">
        <v>56</v>
      </c>
      <c r="R189" s="12">
        <v>2896712</v>
      </c>
      <c r="S189" s="12">
        <v>0</v>
      </c>
      <c r="T189" s="12">
        <v>0</v>
      </c>
      <c r="U189" s="12">
        <v>3679</v>
      </c>
      <c r="V189" s="12">
        <v>231665668</v>
      </c>
    </row>
    <row r="190" spans="1:22" x14ac:dyDescent="0.2">
      <c r="A190" s="11">
        <v>8311</v>
      </c>
      <c r="B190" s="1" t="s">
        <v>202</v>
      </c>
      <c r="C190" s="12">
        <v>212</v>
      </c>
      <c r="D190" s="12">
        <v>15797392</v>
      </c>
      <c r="E190" s="12">
        <v>162</v>
      </c>
      <c r="F190" s="12">
        <v>8379774</v>
      </c>
      <c r="G190" s="12">
        <v>50</v>
      </c>
      <c r="H190" s="12">
        <v>3725800</v>
      </c>
      <c r="I190" s="12">
        <v>35</v>
      </c>
      <c r="J190" s="12">
        <v>1810445</v>
      </c>
      <c r="K190" s="12">
        <v>5</v>
      </c>
      <c r="L190" s="12">
        <v>372580</v>
      </c>
      <c r="M190" s="12">
        <v>1</v>
      </c>
      <c r="N190" s="12">
        <v>51727</v>
      </c>
      <c r="O190" s="12">
        <v>20</v>
      </c>
      <c r="P190" s="12">
        <v>1490320</v>
      </c>
      <c r="Q190" s="12">
        <v>7</v>
      </c>
      <c r="R190" s="12">
        <v>362089</v>
      </c>
      <c r="S190" s="12">
        <v>1</v>
      </c>
      <c r="T190" s="12">
        <v>54434</v>
      </c>
      <c r="U190" s="12">
        <v>493</v>
      </c>
      <c r="V190" s="12">
        <v>32044561</v>
      </c>
    </row>
    <row r="191" spans="1:22" x14ac:dyDescent="0.2">
      <c r="A191" s="11">
        <v>8304</v>
      </c>
      <c r="B191" s="1" t="s">
        <v>203</v>
      </c>
      <c r="C191" s="12">
        <v>328</v>
      </c>
      <c r="D191" s="12">
        <v>24441248</v>
      </c>
      <c r="E191" s="12">
        <v>334</v>
      </c>
      <c r="F191" s="12">
        <v>17276818</v>
      </c>
      <c r="G191" s="12">
        <v>18</v>
      </c>
      <c r="H191" s="12">
        <v>1341288</v>
      </c>
      <c r="I191" s="12">
        <v>19</v>
      </c>
      <c r="J191" s="12">
        <v>982813</v>
      </c>
      <c r="K191" s="12">
        <v>0</v>
      </c>
      <c r="L191" s="12">
        <v>0</v>
      </c>
      <c r="M191" s="12">
        <v>0</v>
      </c>
      <c r="N191" s="12">
        <v>0</v>
      </c>
      <c r="O191" s="12">
        <v>38</v>
      </c>
      <c r="P191" s="12">
        <v>2831608</v>
      </c>
      <c r="Q191" s="12">
        <v>15</v>
      </c>
      <c r="R191" s="12">
        <v>775905</v>
      </c>
      <c r="S191" s="12">
        <v>0</v>
      </c>
      <c r="T191" s="12">
        <v>0</v>
      </c>
      <c r="U191" s="12">
        <v>752</v>
      </c>
      <c r="V191" s="12">
        <v>47649680</v>
      </c>
    </row>
    <row r="192" spans="1:22" x14ac:dyDescent="0.2">
      <c r="A192" s="11">
        <v>8309</v>
      </c>
      <c r="B192" s="1" t="s">
        <v>204</v>
      </c>
      <c r="C192" s="12">
        <v>123</v>
      </c>
      <c r="D192" s="12">
        <v>9165468</v>
      </c>
      <c r="E192" s="12">
        <v>122</v>
      </c>
      <c r="F192" s="12">
        <v>6310694</v>
      </c>
      <c r="G192" s="12">
        <v>98</v>
      </c>
      <c r="H192" s="12">
        <v>7302568</v>
      </c>
      <c r="I192" s="12">
        <v>47</v>
      </c>
      <c r="J192" s="12">
        <v>2431169</v>
      </c>
      <c r="K192" s="12">
        <v>1</v>
      </c>
      <c r="L192" s="12">
        <v>74516</v>
      </c>
      <c r="M192" s="12">
        <v>0</v>
      </c>
      <c r="N192" s="12">
        <v>0</v>
      </c>
      <c r="O192" s="12">
        <v>14</v>
      </c>
      <c r="P192" s="12">
        <v>1043224</v>
      </c>
      <c r="Q192" s="12">
        <v>4</v>
      </c>
      <c r="R192" s="12">
        <v>206908</v>
      </c>
      <c r="S192" s="12">
        <v>0</v>
      </c>
      <c r="T192" s="12">
        <v>0</v>
      </c>
      <c r="U192" s="12">
        <v>409</v>
      </c>
      <c r="V192" s="12">
        <v>26534547</v>
      </c>
    </row>
    <row r="193" spans="1:22" x14ac:dyDescent="0.2">
      <c r="A193" s="11">
        <v>8306</v>
      </c>
      <c r="B193" s="1" t="s">
        <v>205</v>
      </c>
      <c r="C193" s="12">
        <v>296</v>
      </c>
      <c r="D193" s="12">
        <v>22056736</v>
      </c>
      <c r="E193" s="12">
        <v>328</v>
      </c>
      <c r="F193" s="12">
        <v>16966456</v>
      </c>
      <c r="G193" s="12">
        <v>21</v>
      </c>
      <c r="H193" s="12">
        <v>1564836</v>
      </c>
      <c r="I193" s="12">
        <v>16</v>
      </c>
      <c r="J193" s="12">
        <v>827632</v>
      </c>
      <c r="K193" s="12">
        <v>8</v>
      </c>
      <c r="L193" s="12">
        <v>596128</v>
      </c>
      <c r="M193" s="12">
        <v>1</v>
      </c>
      <c r="N193" s="12">
        <v>51727</v>
      </c>
      <c r="O193" s="12">
        <v>27</v>
      </c>
      <c r="P193" s="12">
        <v>2011932</v>
      </c>
      <c r="Q193" s="12">
        <v>7</v>
      </c>
      <c r="R193" s="12">
        <v>362089</v>
      </c>
      <c r="S193" s="12">
        <v>0</v>
      </c>
      <c r="T193" s="12">
        <v>0</v>
      </c>
      <c r="U193" s="12">
        <v>704</v>
      </c>
      <c r="V193" s="12">
        <v>44437536</v>
      </c>
    </row>
    <row r="194" spans="1:22" x14ac:dyDescent="0.2">
      <c r="A194" s="11">
        <v>8307</v>
      </c>
      <c r="B194" s="1" t="s">
        <v>206</v>
      </c>
      <c r="C194" s="12">
        <v>107</v>
      </c>
      <c r="D194" s="12">
        <v>7973212</v>
      </c>
      <c r="E194" s="12">
        <v>162</v>
      </c>
      <c r="F194" s="12">
        <v>8379774</v>
      </c>
      <c r="G194" s="12">
        <v>57</v>
      </c>
      <c r="H194" s="12">
        <v>4247412</v>
      </c>
      <c r="I194" s="12">
        <v>38</v>
      </c>
      <c r="J194" s="12">
        <v>1965626</v>
      </c>
      <c r="K194" s="12">
        <v>4</v>
      </c>
      <c r="L194" s="12">
        <v>298064</v>
      </c>
      <c r="M194" s="12">
        <v>0</v>
      </c>
      <c r="N194" s="12">
        <v>0</v>
      </c>
      <c r="O194" s="12">
        <v>4</v>
      </c>
      <c r="P194" s="12">
        <v>298064</v>
      </c>
      <c r="Q194" s="12">
        <v>0</v>
      </c>
      <c r="R194" s="12">
        <v>0</v>
      </c>
      <c r="S194" s="12">
        <v>0</v>
      </c>
      <c r="T194" s="12">
        <v>0</v>
      </c>
      <c r="U194" s="12">
        <v>372</v>
      </c>
      <c r="V194" s="12">
        <v>23162152</v>
      </c>
    </row>
    <row r="195" spans="1:22" x14ac:dyDescent="0.2">
      <c r="A195" s="11">
        <v>8305</v>
      </c>
      <c r="B195" s="1" t="s">
        <v>207</v>
      </c>
      <c r="C195" s="12">
        <v>397</v>
      </c>
      <c r="D195" s="12">
        <v>29582852</v>
      </c>
      <c r="E195" s="12">
        <v>413</v>
      </c>
      <c r="F195" s="12">
        <v>21363251</v>
      </c>
      <c r="G195" s="12">
        <v>6</v>
      </c>
      <c r="H195" s="12">
        <v>447096</v>
      </c>
      <c r="I195" s="12">
        <v>19</v>
      </c>
      <c r="J195" s="12">
        <v>982813</v>
      </c>
      <c r="K195" s="12">
        <v>10</v>
      </c>
      <c r="L195" s="12">
        <v>745160</v>
      </c>
      <c r="M195" s="12">
        <v>0</v>
      </c>
      <c r="N195" s="12">
        <v>0</v>
      </c>
      <c r="O195" s="12">
        <v>52</v>
      </c>
      <c r="P195" s="12">
        <v>3874832</v>
      </c>
      <c r="Q195" s="12">
        <v>18</v>
      </c>
      <c r="R195" s="12">
        <v>931086</v>
      </c>
      <c r="S195" s="12">
        <v>1</v>
      </c>
      <c r="T195" s="12">
        <v>20082</v>
      </c>
      <c r="U195" s="12">
        <v>916</v>
      </c>
      <c r="V195" s="12">
        <v>57947172</v>
      </c>
    </row>
    <row r="196" spans="1:22" x14ac:dyDescent="0.2">
      <c r="A196" s="11">
        <v>8308</v>
      </c>
      <c r="B196" s="1" t="s">
        <v>208</v>
      </c>
      <c r="C196" s="12">
        <v>58</v>
      </c>
      <c r="D196" s="12">
        <v>4321928</v>
      </c>
      <c r="E196" s="12">
        <v>50</v>
      </c>
      <c r="F196" s="12">
        <v>2586350</v>
      </c>
      <c r="G196" s="12">
        <v>29</v>
      </c>
      <c r="H196" s="12">
        <v>2160964</v>
      </c>
      <c r="I196" s="12">
        <v>16</v>
      </c>
      <c r="J196" s="12">
        <v>827632</v>
      </c>
      <c r="K196" s="12">
        <v>2</v>
      </c>
      <c r="L196" s="12">
        <v>149032</v>
      </c>
      <c r="M196" s="12">
        <v>0</v>
      </c>
      <c r="N196" s="12">
        <v>0</v>
      </c>
      <c r="O196" s="12">
        <v>5</v>
      </c>
      <c r="P196" s="12">
        <v>372580</v>
      </c>
      <c r="Q196" s="12">
        <v>2</v>
      </c>
      <c r="R196" s="12">
        <v>103454</v>
      </c>
      <c r="S196" s="12">
        <v>0</v>
      </c>
      <c r="T196" s="12">
        <v>0</v>
      </c>
      <c r="U196" s="12">
        <v>162</v>
      </c>
      <c r="V196" s="12">
        <v>10521940</v>
      </c>
    </row>
    <row r="197" spans="1:22" x14ac:dyDescent="0.2">
      <c r="A197" s="11">
        <v>8313</v>
      </c>
      <c r="B197" s="1" t="s">
        <v>209</v>
      </c>
      <c r="C197" s="12">
        <v>236</v>
      </c>
      <c r="D197" s="12">
        <v>17585776</v>
      </c>
      <c r="E197" s="12">
        <v>252</v>
      </c>
      <c r="F197" s="12">
        <v>13035204</v>
      </c>
      <c r="G197" s="12">
        <v>40</v>
      </c>
      <c r="H197" s="12">
        <v>2980640</v>
      </c>
      <c r="I197" s="12">
        <v>35</v>
      </c>
      <c r="J197" s="12">
        <v>1810445</v>
      </c>
      <c r="K197" s="12">
        <v>0</v>
      </c>
      <c r="L197" s="12">
        <v>0</v>
      </c>
      <c r="M197" s="12">
        <v>0</v>
      </c>
      <c r="N197" s="12">
        <v>0</v>
      </c>
      <c r="O197" s="12">
        <v>16</v>
      </c>
      <c r="P197" s="12">
        <v>1192256</v>
      </c>
      <c r="Q197" s="12">
        <v>6</v>
      </c>
      <c r="R197" s="12">
        <v>310362</v>
      </c>
      <c r="S197" s="12">
        <v>0</v>
      </c>
      <c r="T197" s="12">
        <v>0</v>
      </c>
      <c r="U197" s="12">
        <v>585</v>
      </c>
      <c r="V197" s="12">
        <v>36914683</v>
      </c>
    </row>
    <row r="198" spans="1:22" x14ac:dyDescent="0.2">
      <c r="A198" s="11">
        <v>8303</v>
      </c>
      <c r="B198" s="1" t="s">
        <v>210</v>
      </c>
      <c r="C198" s="12">
        <v>272</v>
      </c>
      <c r="D198" s="12">
        <v>20268352</v>
      </c>
      <c r="E198" s="12">
        <v>334</v>
      </c>
      <c r="F198" s="12">
        <v>17276818</v>
      </c>
      <c r="G198" s="12">
        <v>149</v>
      </c>
      <c r="H198" s="12">
        <v>11102884</v>
      </c>
      <c r="I198" s="12">
        <v>111</v>
      </c>
      <c r="J198" s="12">
        <v>5741697</v>
      </c>
      <c r="K198" s="12">
        <v>0</v>
      </c>
      <c r="L198" s="12">
        <v>0</v>
      </c>
      <c r="M198" s="12">
        <v>0</v>
      </c>
      <c r="N198" s="12">
        <v>0</v>
      </c>
      <c r="O198" s="12">
        <v>37</v>
      </c>
      <c r="P198" s="12">
        <v>2757092</v>
      </c>
      <c r="Q198" s="12">
        <v>10</v>
      </c>
      <c r="R198" s="12">
        <v>517270</v>
      </c>
      <c r="S198" s="12">
        <v>0</v>
      </c>
      <c r="T198" s="12">
        <v>0</v>
      </c>
      <c r="U198" s="12">
        <v>913</v>
      </c>
      <c r="V198" s="12">
        <v>57664113</v>
      </c>
    </row>
    <row r="199" spans="1:22" x14ac:dyDescent="0.2">
      <c r="A199" s="11">
        <v>8310</v>
      </c>
      <c r="B199" s="1" t="s">
        <v>211</v>
      </c>
      <c r="C199" s="12">
        <v>43</v>
      </c>
      <c r="D199" s="12">
        <v>3204188</v>
      </c>
      <c r="E199" s="12">
        <v>37</v>
      </c>
      <c r="F199" s="12">
        <v>1913899</v>
      </c>
      <c r="G199" s="12">
        <v>21</v>
      </c>
      <c r="H199" s="12">
        <v>1564836</v>
      </c>
      <c r="I199" s="12">
        <v>16</v>
      </c>
      <c r="J199" s="12">
        <v>827632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117</v>
      </c>
      <c r="V199" s="12">
        <v>7510555</v>
      </c>
    </row>
    <row r="200" spans="1:22" x14ac:dyDescent="0.2">
      <c r="A200" s="11">
        <v>8312</v>
      </c>
      <c r="B200" s="1" t="s">
        <v>212</v>
      </c>
      <c r="C200" s="12">
        <v>151</v>
      </c>
      <c r="D200" s="12">
        <v>11251916</v>
      </c>
      <c r="E200" s="12">
        <v>194</v>
      </c>
      <c r="F200" s="12">
        <v>10035038</v>
      </c>
      <c r="G200" s="12">
        <v>60</v>
      </c>
      <c r="H200" s="12">
        <v>4470960</v>
      </c>
      <c r="I200" s="12">
        <v>37</v>
      </c>
      <c r="J200" s="12">
        <v>1913899</v>
      </c>
      <c r="K200" s="12">
        <v>5</v>
      </c>
      <c r="L200" s="12">
        <v>372580</v>
      </c>
      <c r="M200" s="12">
        <v>0</v>
      </c>
      <c r="N200" s="12">
        <v>0</v>
      </c>
      <c r="O200" s="12">
        <v>29</v>
      </c>
      <c r="P200" s="12">
        <v>2160964</v>
      </c>
      <c r="Q200" s="12">
        <v>10</v>
      </c>
      <c r="R200" s="12">
        <v>517270</v>
      </c>
      <c r="S200" s="12">
        <v>2</v>
      </c>
      <c r="T200" s="12">
        <v>0</v>
      </c>
      <c r="U200" s="12">
        <v>488</v>
      </c>
      <c r="V200" s="12">
        <v>30722627</v>
      </c>
    </row>
    <row r="201" spans="1:22" x14ac:dyDescent="0.2">
      <c r="A201" s="11">
        <v>8302</v>
      </c>
      <c r="B201" s="1" t="s">
        <v>213</v>
      </c>
      <c r="C201" s="12">
        <v>53</v>
      </c>
      <c r="D201" s="12">
        <v>3949348</v>
      </c>
      <c r="E201" s="12">
        <v>57</v>
      </c>
      <c r="F201" s="12">
        <v>2948439</v>
      </c>
      <c r="G201" s="12">
        <v>22</v>
      </c>
      <c r="H201" s="12">
        <v>1639352</v>
      </c>
      <c r="I201" s="12">
        <v>36</v>
      </c>
      <c r="J201" s="12">
        <v>1862172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168</v>
      </c>
      <c r="V201" s="12">
        <v>10399311</v>
      </c>
    </row>
    <row r="202" spans="1:22" x14ac:dyDescent="0.2">
      <c r="A202" s="11">
        <v>8314</v>
      </c>
      <c r="B202" s="1" t="s">
        <v>214</v>
      </c>
      <c r="C202" s="12">
        <v>143</v>
      </c>
      <c r="D202" s="12">
        <v>10655788</v>
      </c>
      <c r="E202" s="12">
        <v>108</v>
      </c>
      <c r="F202" s="12">
        <v>5586516</v>
      </c>
      <c r="G202" s="12">
        <v>40</v>
      </c>
      <c r="H202" s="12">
        <v>2980640</v>
      </c>
      <c r="I202" s="12">
        <v>41</v>
      </c>
      <c r="J202" s="12">
        <v>2120807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332</v>
      </c>
      <c r="V202" s="12">
        <v>21343751</v>
      </c>
    </row>
    <row r="203" spans="1:22" x14ac:dyDescent="0.2">
      <c r="A203" s="11">
        <v>9201</v>
      </c>
      <c r="B203" s="1" t="s">
        <v>215</v>
      </c>
      <c r="C203" s="12">
        <v>542</v>
      </c>
      <c r="D203" s="12">
        <v>40387672</v>
      </c>
      <c r="E203" s="12">
        <v>504</v>
      </c>
      <c r="F203" s="12">
        <v>26070408</v>
      </c>
      <c r="G203" s="12">
        <v>177</v>
      </c>
      <c r="H203" s="12">
        <v>13189332</v>
      </c>
      <c r="I203" s="12">
        <v>180</v>
      </c>
      <c r="J203" s="12">
        <v>9310860</v>
      </c>
      <c r="K203" s="12">
        <v>0</v>
      </c>
      <c r="L203" s="12">
        <v>0</v>
      </c>
      <c r="M203" s="12">
        <v>0</v>
      </c>
      <c r="N203" s="12">
        <v>0</v>
      </c>
      <c r="O203" s="12">
        <v>85</v>
      </c>
      <c r="P203" s="12">
        <v>6333860</v>
      </c>
      <c r="Q203" s="12">
        <v>28</v>
      </c>
      <c r="R203" s="12">
        <v>1448356</v>
      </c>
      <c r="S203" s="12">
        <v>0</v>
      </c>
      <c r="T203" s="12">
        <v>0</v>
      </c>
      <c r="U203" s="12">
        <v>1516</v>
      </c>
      <c r="V203" s="12">
        <v>96740488</v>
      </c>
    </row>
    <row r="204" spans="1:22" x14ac:dyDescent="0.2">
      <c r="A204" s="11">
        <v>9208</v>
      </c>
      <c r="B204" s="1" t="s">
        <v>216</v>
      </c>
      <c r="C204" s="12">
        <v>131</v>
      </c>
      <c r="D204" s="12">
        <v>9761596</v>
      </c>
      <c r="E204" s="12">
        <v>214</v>
      </c>
      <c r="F204" s="12">
        <v>11069578</v>
      </c>
      <c r="G204" s="12">
        <v>10</v>
      </c>
      <c r="H204" s="12">
        <v>745160</v>
      </c>
      <c r="I204" s="12">
        <v>14</v>
      </c>
      <c r="J204" s="12">
        <v>724178</v>
      </c>
      <c r="K204" s="12">
        <v>0</v>
      </c>
      <c r="L204" s="12">
        <v>0</v>
      </c>
      <c r="M204" s="12">
        <v>0</v>
      </c>
      <c r="N204" s="12">
        <v>0</v>
      </c>
      <c r="O204" s="12">
        <v>37</v>
      </c>
      <c r="P204" s="12">
        <v>2757092</v>
      </c>
      <c r="Q204" s="12">
        <v>15</v>
      </c>
      <c r="R204" s="12">
        <v>775905</v>
      </c>
      <c r="S204" s="12">
        <v>0</v>
      </c>
      <c r="T204" s="12">
        <v>0</v>
      </c>
      <c r="U204" s="12">
        <v>421</v>
      </c>
      <c r="V204" s="12">
        <v>25833509</v>
      </c>
    </row>
    <row r="205" spans="1:22" x14ac:dyDescent="0.2">
      <c r="A205" s="11">
        <v>9206</v>
      </c>
      <c r="B205" s="1" t="s">
        <v>217</v>
      </c>
      <c r="C205" s="12">
        <v>121</v>
      </c>
      <c r="D205" s="12">
        <v>9016436</v>
      </c>
      <c r="E205" s="12">
        <v>101</v>
      </c>
      <c r="F205" s="12">
        <v>5224427</v>
      </c>
      <c r="G205" s="12">
        <v>35</v>
      </c>
      <c r="H205" s="12">
        <v>2608060</v>
      </c>
      <c r="I205" s="12">
        <v>32</v>
      </c>
      <c r="J205" s="12">
        <v>1655264</v>
      </c>
      <c r="K205" s="12">
        <v>0</v>
      </c>
      <c r="L205" s="12">
        <v>0</v>
      </c>
      <c r="M205" s="12">
        <v>0</v>
      </c>
      <c r="N205" s="12">
        <v>0</v>
      </c>
      <c r="O205" s="12">
        <v>28</v>
      </c>
      <c r="P205" s="12">
        <v>2086448</v>
      </c>
      <c r="Q205" s="12">
        <v>9</v>
      </c>
      <c r="R205" s="12">
        <v>465543</v>
      </c>
      <c r="S205" s="12">
        <v>0</v>
      </c>
      <c r="T205" s="12">
        <v>0</v>
      </c>
      <c r="U205" s="12">
        <v>326</v>
      </c>
      <c r="V205" s="12">
        <v>21056178</v>
      </c>
    </row>
    <row r="206" spans="1:22" x14ac:dyDescent="0.2">
      <c r="A206" s="11">
        <v>9209</v>
      </c>
      <c r="B206" s="1" t="s">
        <v>218</v>
      </c>
      <c r="C206" s="12">
        <v>124</v>
      </c>
      <c r="D206" s="12">
        <v>9239984</v>
      </c>
      <c r="E206" s="12">
        <v>106</v>
      </c>
      <c r="F206" s="12">
        <v>5483062</v>
      </c>
      <c r="G206" s="12">
        <v>19</v>
      </c>
      <c r="H206" s="12">
        <v>1415804</v>
      </c>
      <c r="I206" s="12">
        <v>31</v>
      </c>
      <c r="J206" s="12">
        <v>1603537</v>
      </c>
      <c r="K206" s="12">
        <v>0</v>
      </c>
      <c r="L206" s="12">
        <v>0</v>
      </c>
      <c r="M206" s="12">
        <v>0</v>
      </c>
      <c r="N206" s="12">
        <v>0</v>
      </c>
      <c r="O206" s="12">
        <v>21</v>
      </c>
      <c r="P206" s="12">
        <v>1564836</v>
      </c>
      <c r="Q206" s="12">
        <v>8</v>
      </c>
      <c r="R206" s="12">
        <v>413816</v>
      </c>
      <c r="S206" s="12">
        <v>0</v>
      </c>
      <c r="T206" s="12">
        <v>0</v>
      </c>
      <c r="U206" s="12">
        <v>309</v>
      </c>
      <c r="V206" s="12">
        <v>19721039</v>
      </c>
    </row>
    <row r="207" spans="1:22" x14ac:dyDescent="0.2">
      <c r="A207" s="11">
        <v>9202</v>
      </c>
      <c r="B207" s="1" t="s">
        <v>219</v>
      </c>
      <c r="C207" s="12">
        <v>306</v>
      </c>
      <c r="D207" s="12">
        <v>22801896</v>
      </c>
      <c r="E207" s="12">
        <v>331</v>
      </c>
      <c r="F207" s="12">
        <v>17121637</v>
      </c>
      <c r="G207" s="12">
        <v>16</v>
      </c>
      <c r="H207" s="12">
        <v>1192256</v>
      </c>
      <c r="I207" s="12">
        <v>36</v>
      </c>
      <c r="J207" s="12">
        <v>1862172</v>
      </c>
      <c r="K207" s="12">
        <v>0</v>
      </c>
      <c r="L207" s="12">
        <v>0</v>
      </c>
      <c r="M207" s="12">
        <v>0</v>
      </c>
      <c r="N207" s="12">
        <v>0</v>
      </c>
      <c r="O207" s="12">
        <v>56</v>
      </c>
      <c r="P207" s="12">
        <v>4172896</v>
      </c>
      <c r="Q207" s="12">
        <v>0</v>
      </c>
      <c r="R207" s="12">
        <v>0</v>
      </c>
      <c r="S207" s="12">
        <v>0</v>
      </c>
      <c r="T207" s="12">
        <v>0</v>
      </c>
      <c r="U207" s="12">
        <v>745</v>
      </c>
      <c r="V207" s="12">
        <v>47150857</v>
      </c>
    </row>
    <row r="208" spans="1:22" x14ac:dyDescent="0.2">
      <c r="A208" s="11">
        <v>9204</v>
      </c>
      <c r="B208" s="1" t="s">
        <v>220</v>
      </c>
      <c r="C208" s="12">
        <v>96</v>
      </c>
      <c r="D208" s="12">
        <v>7153536</v>
      </c>
      <c r="E208" s="12">
        <v>112</v>
      </c>
      <c r="F208" s="12">
        <v>5793424</v>
      </c>
      <c r="G208" s="12">
        <v>23</v>
      </c>
      <c r="H208" s="12">
        <v>1713868</v>
      </c>
      <c r="I208" s="12">
        <v>37</v>
      </c>
      <c r="J208" s="12">
        <v>1913899</v>
      </c>
      <c r="K208" s="12">
        <v>0</v>
      </c>
      <c r="L208" s="12">
        <v>0</v>
      </c>
      <c r="M208" s="12">
        <v>0</v>
      </c>
      <c r="N208" s="12">
        <v>0</v>
      </c>
      <c r="O208" s="12">
        <v>39</v>
      </c>
      <c r="P208" s="12">
        <v>2906124</v>
      </c>
      <c r="Q208" s="12">
        <v>9</v>
      </c>
      <c r="R208" s="12">
        <v>465543</v>
      </c>
      <c r="S208" s="12">
        <v>0</v>
      </c>
      <c r="T208" s="12">
        <v>0</v>
      </c>
      <c r="U208" s="12">
        <v>316</v>
      </c>
      <c r="V208" s="12">
        <v>19946394</v>
      </c>
    </row>
    <row r="209" spans="1:22" x14ac:dyDescent="0.2">
      <c r="A209" s="11">
        <v>9210</v>
      </c>
      <c r="B209" s="1" t="s">
        <v>221</v>
      </c>
      <c r="C209" s="12">
        <v>232</v>
      </c>
      <c r="D209" s="12">
        <v>17287712</v>
      </c>
      <c r="E209" s="12">
        <v>216</v>
      </c>
      <c r="F209" s="12">
        <v>11173032</v>
      </c>
      <c r="G209" s="12">
        <v>20</v>
      </c>
      <c r="H209" s="12">
        <v>1490320</v>
      </c>
      <c r="I209" s="12">
        <v>15</v>
      </c>
      <c r="J209" s="12">
        <v>775905</v>
      </c>
      <c r="K209" s="12">
        <v>74</v>
      </c>
      <c r="L209" s="12">
        <v>5514184</v>
      </c>
      <c r="M209" s="12">
        <v>3</v>
      </c>
      <c r="N209" s="12">
        <v>155181</v>
      </c>
      <c r="O209" s="12">
        <v>45</v>
      </c>
      <c r="P209" s="12">
        <v>3353220</v>
      </c>
      <c r="Q209" s="12">
        <v>12</v>
      </c>
      <c r="R209" s="12">
        <v>620724</v>
      </c>
      <c r="S209" s="12">
        <v>7</v>
      </c>
      <c r="T209" s="12">
        <v>0</v>
      </c>
      <c r="U209" s="12">
        <v>624</v>
      </c>
      <c r="V209" s="12">
        <v>40370278</v>
      </c>
    </row>
    <row r="210" spans="1:22" x14ac:dyDescent="0.2">
      <c r="A210" s="11">
        <v>9207</v>
      </c>
      <c r="B210" s="1" t="s">
        <v>222</v>
      </c>
      <c r="C210" s="12">
        <v>132</v>
      </c>
      <c r="D210" s="12">
        <v>9836112</v>
      </c>
      <c r="E210" s="12">
        <v>129</v>
      </c>
      <c r="F210" s="12">
        <v>6672783</v>
      </c>
      <c r="G210" s="12">
        <v>53</v>
      </c>
      <c r="H210" s="12">
        <v>3949348</v>
      </c>
      <c r="I210" s="12">
        <v>40</v>
      </c>
      <c r="J210" s="12">
        <v>2069080</v>
      </c>
      <c r="K210" s="12">
        <v>0</v>
      </c>
      <c r="L210" s="12">
        <v>0</v>
      </c>
      <c r="M210" s="12">
        <v>0</v>
      </c>
      <c r="N210" s="12">
        <v>0</v>
      </c>
      <c r="O210" s="12">
        <v>17</v>
      </c>
      <c r="P210" s="12">
        <v>1266772</v>
      </c>
      <c r="Q210" s="12">
        <v>4</v>
      </c>
      <c r="R210" s="12">
        <v>206908</v>
      </c>
      <c r="S210" s="12">
        <v>2</v>
      </c>
      <c r="T210" s="12">
        <v>149032</v>
      </c>
      <c r="U210" s="12">
        <v>377</v>
      </c>
      <c r="V210" s="12">
        <v>24150035</v>
      </c>
    </row>
    <row r="211" spans="1:22" x14ac:dyDescent="0.2">
      <c r="A211" s="11">
        <v>9211</v>
      </c>
      <c r="B211" s="1" t="s">
        <v>223</v>
      </c>
      <c r="C211" s="12">
        <v>362</v>
      </c>
      <c r="D211" s="12">
        <v>26974792</v>
      </c>
      <c r="E211" s="12">
        <v>368</v>
      </c>
      <c r="F211" s="12">
        <v>19035536</v>
      </c>
      <c r="G211" s="12">
        <v>110</v>
      </c>
      <c r="H211" s="12">
        <v>8196760</v>
      </c>
      <c r="I211" s="12">
        <v>127</v>
      </c>
      <c r="J211" s="12">
        <v>6569329</v>
      </c>
      <c r="K211" s="12">
        <v>9</v>
      </c>
      <c r="L211" s="12">
        <v>670644</v>
      </c>
      <c r="M211" s="12">
        <v>0</v>
      </c>
      <c r="N211" s="12">
        <v>0</v>
      </c>
      <c r="O211" s="12">
        <v>78</v>
      </c>
      <c r="P211" s="12">
        <v>5812248</v>
      </c>
      <c r="Q211" s="12">
        <v>14</v>
      </c>
      <c r="R211" s="12">
        <v>724178</v>
      </c>
      <c r="S211" s="12">
        <v>0</v>
      </c>
      <c r="T211" s="12">
        <v>0</v>
      </c>
      <c r="U211" s="12">
        <v>1068</v>
      </c>
      <c r="V211" s="12">
        <v>67983487</v>
      </c>
    </row>
    <row r="212" spans="1:22" x14ac:dyDescent="0.2">
      <c r="A212" s="11">
        <v>9203</v>
      </c>
      <c r="B212" s="1" t="s">
        <v>224</v>
      </c>
      <c r="C212" s="12">
        <v>189</v>
      </c>
      <c r="D212" s="12">
        <v>14083524</v>
      </c>
      <c r="E212" s="12">
        <v>240</v>
      </c>
      <c r="F212" s="12">
        <v>12414480</v>
      </c>
      <c r="G212" s="12">
        <v>10</v>
      </c>
      <c r="H212" s="12">
        <v>745160</v>
      </c>
      <c r="I212" s="12">
        <v>11</v>
      </c>
      <c r="J212" s="12">
        <v>568997</v>
      </c>
      <c r="K212" s="12">
        <v>0</v>
      </c>
      <c r="L212" s="12">
        <v>0</v>
      </c>
      <c r="M212" s="12">
        <v>0</v>
      </c>
      <c r="N212" s="12">
        <v>0</v>
      </c>
      <c r="O212" s="12">
        <v>33</v>
      </c>
      <c r="P212" s="12">
        <v>2459028</v>
      </c>
      <c r="Q212" s="12">
        <v>11</v>
      </c>
      <c r="R212" s="12">
        <v>568997</v>
      </c>
      <c r="S212" s="12">
        <v>0</v>
      </c>
      <c r="T212" s="12">
        <v>0</v>
      </c>
      <c r="U212" s="12">
        <v>494</v>
      </c>
      <c r="V212" s="12">
        <v>30840186</v>
      </c>
    </row>
    <row r="213" spans="1:22" x14ac:dyDescent="0.2">
      <c r="A213" s="11">
        <v>9205</v>
      </c>
      <c r="B213" s="1" t="s">
        <v>225</v>
      </c>
      <c r="C213" s="12">
        <v>202</v>
      </c>
      <c r="D213" s="12">
        <v>15052232</v>
      </c>
      <c r="E213" s="12">
        <v>188</v>
      </c>
      <c r="F213" s="12">
        <v>9724676</v>
      </c>
      <c r="G213" s="12">
        <v>27</v>
      </c>
      <c r="H213" s="12">
        <v>2011932</v>
      </c>
      <c r="I213" s="12">
        <v>25</v>
      </c>
      <c r="J213" s="12">
        <v>1293175</v>
      </c>
      <c r="K213" s="12">
        <v>0</v>
      </c>
      <c r="L213" s="12">
        <v>0</v>
      </c>
      <c r="M213" s="12">
        <v>0</v>
      </c>
      <c r="N213" s="12">
        <v>0</v>
      </c>
      <c r="O213" s="12">
        <v>9</v>
      </c>
      <c r="P213" s="12">
        <v>670644</v>
      </c>
      <c r="Q213" s="12">
        <v>2</v>
      </c>
      <c r="R213" s="12">
        <v>103454</v>
      </c>
      <c r="S213" s="12">
        <v>0</v>
      </c>
      <c r="T213" s="12">
        <v>0</v>
      </c>
      <c r="U213" s="12">
        <v>453</v>
      </c>
      <c r="V213" s="12">
        <v>28856113</v>
      </c>
    </row>
    <row r="214" spans="1:22" x14ac:dyDescent="0.2">
      <c r="A214" s="11">
        <v>9101</v>
      </c>
      <c r="B214" s="1" t="s">
        <v>226</v>
      </c>
      <c r="C214" s="12">
        <v>1129</v>
      </c>
      <c r="D214" s="12">
        <v>84128564</v>
      </c>
      <c r="E214" s="12">
        <v>1126</v>
      </c>
      <c r="F214" s="12">
        <v>58244602</v>
      </c>
      <c r="G214" s="12">
        <v>640</v>
      </c>
      <c r="H214" s="12">
        <v>47690240</v>
      </c>
      <c r="I214" s="12">
        <v>491</v>
      </c>
      <c r="J214" s="12">
        <v>25397957</v>
      </c>
      <c r="K214" s="12">
        <v>25</v>
      </c>
      <c r="L214" s="12">
        <v>1862900</v>
      </c>
      <c r="M214" s="12">
        <v>1</v>
      </c>
      <c r="N214" s="12">
        <v>51727</v>
      </c>
      <c r="O214" s="12">
        <v>254</v>
      </c>
      <c r="P214" s="12">
        <v>18927064</v>
      </c>
      <c r="Q214" s="12">
        <v>89</v>
      </c>
      <c r="R214" s="12">
        <v>4603703</v>
      </c>
      <c r="S214" s="12">
        <v>0</v>
      </c>
      <c r="T214" s="12">
        <v>0</v>
      </c>
      <c r="U214" s="12">
        <v>3755</v>
      </c>
      <c r="V214" s="12">
        <v>240906757</v>
      </c>
    </row>
    <row r="215" spans="1:22" x14ac:dyDescent="0.2">
      <c r="A215" s="11">
        <v>9119</v>
      </c>
      <c r="B215" s="1" t="s">
        <v>227</v>
      </c>
      <c r="C215" s="12">
        <v>180</v>
      </c>
      <c r="D215" s="12">
        <v>13412880</v>
      </c>
      <c r="E215" s="12">
        <v>216</v>
      </c>
      <c r="F215" s="12">
        <v>11173032</v>
      </c>
      <c r="G215" s="12">
        <v>64</v>
      </c>
      <c r="H215" s="12">
        <v>4769024</v>
      </c>
      <c r="I215" s="12">
        <v>87</v>
      </c>
      <c r="J215" s="12">
        <v>4500249</v>
      </c>
      <c r="K215" s="12">
        <v>0</v>
      </c>
      <c r="L215" s="12">
        <v>0</v>
      </c>
      <c r="M215" s="12">
        <v>0</v>
      </c>
      <c r="N215" s="12">
        <v>0</v>
      </c>
      <c r="O215" s="12">
        <v>48</v>
      </c>
      <c r="P215" s="12">
        <v>3576768</v>
      </c>
      <c r="Q215" s="12">
        <v>15</v>
      </c>
      <c r="R215" s="12">
        <v>775905</v>
      </c>
      <c r="S215" s="12">
        <v>0</v>
      </c>
      <c r="T215" s="12">
        <v>0</v>
      </c>
      <c r="U215" s="12">
        <v>610</v>
      </c>
      <c r="V215" s="12">
        <v>38207858</v>
      </c>
    </row>
    <row r="216" spans="1:22" x14ac:dyDescent="0.2">
      <c r="A216" s="11">
        <v>9105</v>
      </c>
      <c r="B216" s="1" t="s">
        <v>228</v>
      </c>
      <c r="C216" s="12">
        <v>203</v>
      </c>
      <c r="D216" s="12">
        <v>15126748</v>
      </c>
      <c r="E216" s="12">
        <v>150</v>
      </c>
      <c r="F216" s="12">
        <v>7759050</v>
      </c>
      <c r="G216" s="12">
        <v>96</v>
      </c>
      <c r="H216" s="12">
        <v>7153536</v>
      </c>
      <c r="I216" s="12">
        <v>88</v>
      </c>
      <c r="J216" s="12">
        <v>4551976</v>
      </c>
      <c r="K216" s="12">
        <v>0</v>
      </c>
      <c r="L216" s="12">
        <v>0</v>
      </c>
      <c r="M216" s="12">
        <v>0</v>
      </c>
      <c r="N216" s="12">
        <v>0</v>
      </c>
      <c r="O216" s="12">
        <v>28</v>
      </c>
      <c r="P216" s="12">
        <v>2086448</v>
      </c>
      <c r="Q216" s="12">
        <v>12</v>
      </c>
      <c r="R216" s="12">
        <v>620724</v>
      </c>
      <c r="S216" s="12">
        <v>0</v>
      </c>
      <c r="T216" s="12">
        <v>0</v>
      </c>
      <c r="U216" s="12">
        <v>577</v>
      </c>
      <c r="V216" s="12">
        <v>37298482</v>
      </c>
    </row>
    <row r="217" spans="1:22" x14ac:dyDescent="0.2">
      <c r="A217" s="11">
        <v>9103</v>
      </c>
      <c r="B217" s="1" t="s">
        <v>229</v>
      </c>
      <c r="C217" s="12">
        <v>142</v>
      </c>
      <c r="D217" s="12">
        <v>10581272</v>
      </c>
      <c r="E217" s="12">
        <v>159</v>
      </c>
      <c r="F217" s="12">
        <v>8224593</v>
      </c>
      <c r="G217" s="12">
        <v>57</v>
      </c>
      <c r="H217" s="12">
        <v>4247412</v>
      </c>
      <c r="I217" s="12">
        <v>44</v>
      </c>
      <c r="J217" s="12">
        <v>2275988</v>
      </c>
      <c r="K217" s="12">
        <v>0</v>
      </c>
      <c r="L217" s="12">
        <v>0</v>
      </c>
      <c r="M217" s="12">
        <v>0</v>
      </c>
      <c r="N217" s="12">
        <v>0</v>
      </c>
      <c r="O217" s="12">
        <v>30</v>
      </c>
      <c r="P217" s="12">
        <v>2235480</v>
      </c>
      <c r="Q217" s="12">
        <v>10</v>
      </c>
      <c r="R217" s="12">
        <v>517270</v>
      </c>
      <c r="S217" s="12">
        <v>0</v>
      </c>
      <c r="T217" s="12">
        <v>0</v>
      </c>
      <c r="U217" s="12">
        <v>442</v>
      </c>
      <c r="V217" s="12">
        <v>28082015</v>
      </c>
    </row>
    <row r="218" spans="1:22" x14ac:dyDescent="0.2">
      <c r="A218" s="11">
        <v>9108</v>
      </c>
      <c r="B218" s="1" t="s">
        <v>230</v>
      </c>
      <c r="C218" s="12">
        <v>409</v>
      </c>
      <c r="D218" s="12">
        <v>30477044</v>
      </c>
      <c r="E218" s="12">
        <v>381</v>
      </c>
      <c r="F218" s="12">
        <v>19707987</v>
      </c>
      <c r="G218" s="12">
        <v>0</v>
      </c>
      <c r="H218" s="12">
        <v>0</v>
      </c>
      <c r="I218" s="12">
        <v>0</v>
      </c>
      <c r="J218" s="12">
        <v>0</v>
      </c>
      <c r="K218" s="12">
        <v>6</v>
      </c>
      <c r="L218" s="12">
        <v>447096</v>
      </c>
      <c r="M218" s="12">
        <v>1</v>
      </c>
      <c r="N218" s="12">
        <v>51727</v>
      </c>
      <c r="O218" s="12">
        <v>46</v>
      </c>
      <c r="P218" s="12">
        <v>3427736</v>
      </c>
      <c r="Q218" s="12">
        <v>10</v>
      </c>
      <c r="R218" s="12">
        <v>517270</v>
      </c>
      <c r="S218" s="12">
        <v>0</v>
      </c>
      <c r="T218" s="12">
        <v>0</v>
      </c>
      <c r="U218" s="12">
        <v>853</v>
      </c>
      <c r="V218" s="12">
        <v>54628860</v>
      </c>
    </row>
    <row r="219" spans="1:22" x14ac:dyDescent="0.2">
      <c r="A219" s="11">
        <v>9113</v>
      </c>
      <c r="B219" s="1" t="s">
        <v>231</v>
      </c>
      <c r="C219" s="12">
        <v>102</v>
      </c>
      <c r="D219" s="12">
        <v>7600632</v>
      </c>
      <c r="E219" s="12">
        <v>96</v>
      </c>
      <c r="F219" s="12">
        <v>4965792</v>
      </c>
      <c r="G219" s="12">
        <v>55</v>
      </c>
      <c r="H219" s="12">
        <v>4098380</v>
      </c>
      <c r="I219" s="12">
        <v>23</v>
      </c>
      <c r="J219" s="12">
        <v>1189721</v>
      </c>
      <c r="K219" s="12">
        <v>0</v>
      </c>
      <c r="L219" s="12">
        <v>0</v>
      </c>
      <c r="M219" s="12">
        <v>0</v>
      </c>
      <c r="N219" s="12">
        <v>0</v>
      </c>
      <c r="O219" s="12">
        <v>24</v>
      </c>
      <c r="P219" s="12">
        <v>1788384</v>
      </c>
      <c r="Q219" s="12">
        <v>4</v>
      </c>
      <c r="R219" s="12">
        <v>206908</v>
      </c>
      <c r="S219" s="12">
        <v>0</v>
      </c>
      <c r="T219" s="12">
        <v>0</v>
      </c>
      <c r="U219" s="12">
        <v>304</v>
      </c>
      <c r="V219" s="12">
        <v>19849817</v>
      </c>
    </row>
    <row r="220" spans="1:22" x14ac:dyDescent="0.2">
      <c r="A220" s="11">
        <v>9106</v>
      </c>
      <c r="B220" s="1" t="s">
        <v>232</v>
      </c>
      <c r="C220" s="12">
        <v>197</v>
      </c>
      <c r="D220" s="12">
        <v>14679652</v>
      </c>
      <c r="E220" s="12">
        <v>234</v>
      </c>
      <c r="F220" s="12">
        <v>12104118</v>
      </c>
      <c r="G220" s="12">
        <v>27</v>
      </c>
      <c r="H220" s="12">
        <v>2011932</v>
      </c>
      <c r="I220" s="12">
        <v>36</v>
      </c>
      <c r="J220" s="12">
        <v>1862172</v>
      </c>
      <c r="K220" s="12">
        <v>0</v>
      </c>
      <c r="L220" s="12">
        <v>0</v>
      </c>
      <c r="M220" s="12">
        <v>0</v>
      </c>
      <c r="N220" s="12">
        <v>0</v>
      </c>
      <c r="O220" s="12">
        <v>20</v>
      </c>
      <c r="P220" s="12">
        <v>1490320</v>
      </c>
      <c r="Q220" s="12">
        <v>6</v>
      </c>
      <c r="R220" s="12">
        <v>310362</v>
      </c>
      <c r="S220" s="12">
        <v>0</v>
      </c>
      <c r="T220" s="12">
        <v>0</v>
      </c>
      <c r="U220" s="12">
        <v>520</v>
      </c>
      <c r="V220" s="12">
        <v>32458556</v>
      </c>
    </row>
    <row r="221" spans="1:22" x14ac:dyDescent="0.2">
      <c r="A221" s="11">
        <v>9111</v>
      </c>
      <c r="B221" s="1" t="s">
        <v>233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10</v>
      </c>
      <c r="L221" s="12">
        <v>745160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10</v>
      </c>
      <c r="V221" s="12">
        <v>745160</v>
      </c>
    </row>
    <row r="222" spans="1:22" x14ac:dyDescent="0.2">
      <c r="A222" s="11">
        <v>9102</v>
      </c>
      <c r="B222" s="1" t="s">
        <v>234</v>
      </c>
      <c r="C222" s="12">
        <v>0</v>
      </c>
      <c r="D222" s="12">
        <v>0</v>
      </c>
      <c r="E222" s="12">
        <v>0</v>
      </c>
      <c r="F222" s="12">
        <v>0</v>
      </c>
      <c r="G222" s="12">
        <v>114</v>
      </c>
      <c r="H222" s="12">
        <v>8494824</v>
      </c>
      <c r="I222" s="12">
        <v>65</v>
      </c>
      <c r="J222" s="12">
        <v>3362255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179</v>
      </c>
      <c r="V222" s="12">
        <v>11857079</v>
      </c>
    </row>
    <row r="223" spans="1:22" x14ac:dyDescent="0.2">
      <c r="A223" s="11">
        <v>9116</v>
      </c>
      <c r="B223" s="1" t="s">
        <v>235</v>
      </c>
      <c r="C223" s="12">
        <v>0</v>
      </c>
      <c r="D223" s="12">
        <v>0</v>
      </c>
      <c r="E223" s="12">
        <v>0</v>
      </c>
      <c r="F223" s="12">
        <v>0</v>
      </c>
      <c r="G223" s="12">
        <v>65</v>
      </c>
      <c r="H223" s="12">
        <v>4843540</v>
      </c>
      <c r="I223" s="12">
        <v>34</v>
      </c>
      <c r="J223" s="12">
        <v>1758718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99</v>
      </c>
      <c r="V223" s="12">
        <v>6602258</v>
      </c>
    </row>
    <row r="224" spans="1:22" x14ac:dyDescent="0.2">
      <c r="A224" s="11">
        <v>9114</v>
      </c>
      <c r="B224" s="1" t="s">
        <v>236</v>
      </c>
      <c r="C224" s="12">
        <v>194</v>
      </c>
      <c r="D224" s="12">
        <v>14456104</v>
      </c>
      <c r="E224" s="12">
        <v>200</v>
      </c>
      <c r="F224" s="12">
        <v>10345400</v>
      </c>
      <c r="G224" s="12">
        <v>96</v>
      </c>
      <c r="H224" s="12">
        <v>7153536</v>
      </c>
      <c r="I224" s="12">
        <v>79</v>
      </c>
      <c r="J224" s="12">
        <v>4086433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569</v>
      </c>
      <c r="V224" s="12">
        <v>36041473</v>
      </c>
    </row>
    <row r="225" spans="1:22" x14ac:dyDescent="0.2">
      <c r="A225" s="11">
        <v>9107</v>
      </c>
      <c r="B225" s="1" t="s">
        <v>237</v>
      </c>
      <c r="C225" s="12">
        <v>200</v>
      </c>
      <c r="D225" s="12">
        <v>14903200</v>
      </c>
      <c r="E225" s="12">
        <v>191</v>
      </c>
      <c r="F225" s="12">
        <v>9879857</v>
      </c>
      <c r="G225" s="12">
        <v>60</v>
      </c>
      <c r="H225" s="12">
        <v>4470960</v>
      </c>
      <c r="I225" s="12">
        <v>26</v>
      </c>
      <c r="J225" s="12">
        <v>1344902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477</v>
      </c>
      <c r="V225" s="12">
        <v>30598919</v>
      </c>
    </row>
    <row r="226" spans="1:22" x14ac:dyDescent="0.2">
      <c r="A226" s="11">
        <v>9118</v>
      </c>
      <c r="B226" s="1" t="s">
        <v>238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</row>
    <row r="227" spans="1:22" x14ac:dyDescent="0.2">
      <c r="A227" s="11">
        <v>9109</v>
      </c>
      <c r="B227" s="1" t="s">
        <v>239</v>
      </c>
      <c r="C227" s="12">
        <v>211</v>
      </c>
      <c r="D227" s="12">
        <v>15722876</v>
      </c>
      <c r="E227" s="12">
        <v>257</v>
      </c>
      <c r="F227" s="12">
        <v>13293839</v>
      </c>
      <c r="G227" s="12">
        <v>69</v>
      </c>
      <c r="H227" s="12">
        <v>5141604</v>
      </c>
      <c r="I227" s="12">
        <v>20</v>
      </c>
      <c r="J227" s="12">
        <v>1034540</v>
      </c>
      <c r="K227" s="12">
        <v>0</v>
      </c>
      <c r="L227" s="12">
        <v>0</v>
      </c>
      <c r="M227" s="12">
        <v>0</v>
      </c>
      <c r="N227" s="12">
        <v>0</v>
      </c>
      <c r="O227" s="12">
        <v>22</v>
      </c>
      <c r="P227" s="12">
        <v>1639352</v>
      </c>
      <c r="Q227" s="12">
        <v>8</v>
      </c>
      <c r="R227" s="12">
        <v>413816</v>
      </c>
      <c r="S227" s="12">
        <v>0</v>
      </c>
      <c r="T227" s="12">
        <v>0</v>
      </c>
      <c r="U227" s="12">
        <v>587</v>
      </c>
      <c r="V227" s="12">
        <v>37246027</v>
      </c>
    </row>
    <row r="228" spans="1:22" x14ac:dyDescent="0.2">
      <c r="A228" s="11">
        <v>9120</v>
      </c>
      <c r="B228" s="1" t="s">
        <v>240</v>
      </c>
      <c r="C228" s="12">
        <v>248</v>
      </c>
      <c r="D228" s="12">
        <v>18479968</v>
      </c>
      <c r="E228" s="12">
        <v>357</v>
      </c>
      <c r="F228" s="12">
        <v>18466539</v>
      </c>
      <c r="G228" s="12">
        <v>230</v>
      </c>
      <c r="H228" s="12">
        <v>17138680</v>
      </c>
      <c r="I228" s="12">
        <v>170</v>
      </c>
      <c r="J228" s="12">
        <v>8793590</v>
      </c>
      <c r="K228" s="12">
        <v>0</v>
      </c>
      <c r="L228" s="12">
        <v>0</v>
      </c>
      <c r="M228" s="12">
        <v>0</v>
      </c>
      <c r="N228" s="12">
        <v>0</v>
      </c>
      <c r="O228" s="12">
        <v>125</v>
      </c>
      <c r="P228" s="12">
        <v>9314500</v>
      </c>
      <c r="Q228" s="12">
        <v>50</v>
      </c>
      <c r="R228" s="12">
        <v>2586350</v>
      </c>
      <c r="S228" s="12">
        <v>0</v>
      </c>
      <c r="T228" s="12">
        <v>0</v>
      </c>
      <c r="U228" s="12">
        <v>1180</v>
      </c>
      <c r="V228" s="12">
        <v>74779627</v>
      </c>
    </row>
    <row r="229" spans="1:22" x14ac:dyDescent="0.2">
      <c r="A229" s="11">
        <v>9115</v>
      </c>
      <c r="B229" s="1" t="s">
        <v>241</v>
      </c>
      <c r="C229" s="12">
        <v>238</v>
      </c>
      <c r="D229" s="12">
        <v>17734808</v>
      </c>
      <c r="E229" s="12">
        <v>270</v>
      </c>
      <c r="F229" s="12">
        <v>13966290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27</v>
      </c>
      <c r="P229" s="12">
        <v>2011932</v>
      </c>
      <c r="Q229" s="12">
        <v>7</v>
      </c>
      <c r="R229" s="12">
        <v>362089</v>
      </c>
      <c r="S229" s="12">
        <v>0</v>
      </c>
      <c r="T229" s="12">
        <v>0</v>
      </c>
      <c r="U229" s="12">
        <v>542</v>
      </c>
      <c r="V229" s="12">
        <v>34075119</v>
      </c>
    </row>
    <row r="230" spans="1:22" x14ac:dyDescent="0.2">
      <c r="A230" s="11">
        <v>9110</v>
      </c>
      <c r="B230" s="1" t="s">
        <v>242</v>
      </c>
      <c r="C230" s="12">
        <v>0</v>
      </c>
      <c r="D230" s="12">
        <v>0</v>
      </c>
      <c r="E230" s="12">
        <v>0</v>
      </c>
      <c r="F230" s="12">
        <v>0</v>
      </c>
      <c r="G230" s="12">
        <v>26</v>
      </c>
      <c r="H230" s="12">
        <v>1937416</v>
      </c>
      <c r="I230" s="12">
        <v>28</v>
      </c>
      <c r="J230" s="12">
        <v>1448356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54</v>
      </c>
      <c r="V230" s="12">
        <v>3385772</v>
      </c>
    </row>
    <row r="231" spans="1:22" x14ac:dyDescent="0.2">
      <c r="A231" s="11">
        <v>9104</v>
      </c>
      <c r="B231" s="1" t="s">
        <v>243</v>
      </c>
      <c r="C231" s="12">
        <v>73</v>
      </c>
      <c r="D231" s="12">
        <v>5439668</v>
      </c>
      <c r="E231" s="12">
        <v>81</v>
      </c>
      <c r="F231" s="12">
        <v>4189887</v>
      </c>
      <c r="G231" s="12">
        <v>64</v>
      </c>
      <c r="H231" s="12">
        <v>4769024</v>
      </c>
      <c r="I231" s="12">
        <v>31</v>
      </c>
      <c r="J231" s="12">
        <v>1603537</v>
      </c>
      <c r="K231" s="12">
        <v>0</v>
      </c>
      <c r="L231" s="12">
        <v>0</v>
      </c>
      <c r="M231" s="12">
        <v>0</v>
      </c>
      <c r="N231" s="12">
        <v>0</v>
      </c>
      <c r="O231" s="12">
        <v>30</v>
      </c>
      <c r="P231" s="12">
        <v>2235480</v>
      </c>
      <c r="Q231" s="12">
        <v>14</v>
      </c>
      <c r="R231" s="12">
        <v>724178</v>
      </c>
      <c r="S231" s="12">
        <v>0</v>
      </c>
      <c r="T231" s="12">
        <v>0</v>
      </c>
      <c r="U231" s="12">
        <v>293</v>
      </c>
      <c r="V231" s="12">
        <v>18961774</v>
      </c>
    </row>
    <row r="232" spans="1:22" x14ac:dyDescent="0.2">
      <c r="A232" s="11">
        <v>9117</v>
      </c>
      <c r="B232" s="1" t="s">
        <v>244</v>
      </c>
      <c r="C232" s="12">
        <v>0</v>
      </c>
      <c r="D232" s="12">
        <v>0</v>
      </c>
      <c r="E232" s="12">
        <v>0</v>
      </c>
      <c r="F232" s="12">
        <v>0</v>
      </c>
      <c r="G232" s="12">
        <v>88</v>
      </c>
      <c r="H232" s="12">
        <v>6557408</v>
      </c>
      <c r="I232" s="12">
        <v>61</v>
      </c>
      <c r="J232" s="12">
        <v>3155347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149</v>
      </c>
      <c r="V232" s="12">
        <v>9712755</v>
      </c>
    </row>
    <row r="233" spans="1:22" x14ac:dyDescent="0.2">
      <c r="A233" s="11">
        <v>9112</v>
      </c>
      <c r="B233" s="1" t="s">
        <v>245</v>
      </c>
      <c r="C233" s="12">
        <v>158</v>
      </c>
      <c r="D233" s="12">
        <v>11773528</v>
      </c>
      <c r="E233" s="12">
        <v>190</v>
      </c>
      <c r="F233" s="12">
        <v>9828130</v>
      </c>
      <c r="G233" s="12">
        <v>249</v>
      </c>
      <c r="H233" s="12">
        <v>18554484</v>
      </c>
      <c r="I233" s="12">
        <v>260</v>
      </c>
      <c r="J233" s="12">
        <v>13449020</v>
      </c>
      <c r="K233" s="12">
        <v>7</v>
      </c>
      <c r="L233" s="12">
        <v>521612</v>
      </c>
      <c r="M233" s="12">
        <v>1</v>
      </c>
      <c r="N233" s="12">
        <v>51727</v>
      </c>
      <c r="O233" s="12">
        <v>136</v>
      </c>
      <c r="P233" s="12">
        <v>10134176</v>
      </c>
      <c r="Q233" s="12">
        <v>54</v>
      </c>
      <c r="R233" s="12">
        <v>2793258</v>
      </c>
      <c r="S233" s="12">
        <v>0</v>
      </c>
      <c r="T233" s="12">
        <v>0</v>
      </c>
      <c r="U233" s="12">
        <v>1055</v>
      </c>
      <c r="V233" s="12">
        <v>67105935</v>
      </c>
    </row>
    <row r="234" spans="1:22" x14ac:dyDescent="0.2">
      <c r="A234" s="11">
        <v>9121</v>
      </c>
      <c r="B234" s="1" t="s">
        <v>246</v>
      </c>
      <c r="C234" s="12">
        <v>72</v>
      </c>
      <c r="D234" s="12">
        <v>5365152</v>
      </c>
      <c r="E234" s="12">
        <v>67</v>
      </c>
      <c r="F234" s="12">
        <v>3465709</v>
      </c>
      <c r="G234" s="12">
        <v>48</v>
      </c>
      <c r="H234" s="12">
        <v>3576768</v>
      </c>
      <c r="I234" s="12">
        <v>32</v>
      </c>
      <c r="J234" s="12">
        <v>1655264</v>
      </c>
      <c r="K234" s="12">
        <v>0</v>
      </c>
      <c r="L234" s="12">
        <v>0</v>
      </c>
      <c r="M234" s="12">
        <v>0</v>
      </c>
      <c r="N234" s="12">
        <v>0</v>
      </c>
      <c r="O234" s="12">
        <v>30</v>
      </c>
      <c r="P234" s="12">
        <v>2235480</v>
      </c>
      <c r="Q234" s="12">
        <v>9</v>
      </c>
      <c r="R234" s="12">
        <v>465543</v>
      </c>
      <c r="S234" s="12">
        <v>0</v>
      </c>
      <c r="T234" s="12">
        <v>0</v>
      </c>
      <c r="U234" s="12">
        <v>258</v>
      </c>
      <c r="V234" s="12">
        <v>16763916</v>
      </c>
    </row>
    <row r="235" spans="1:22" x14ac:dyDescent="0.2">
      <c r="A235" s="11">
        <v>14101</v>
      </c>
      <c r="B235" s="1" t="s">
        <v>247</v>
      </c>
      <c r="C235" s="12">
        <v>1034</v>
      </c>
      <c r="D235" s="12">
        <v>77049544</v>
      </c>
      <c r="E235" s="12">
        <v>1032</v>
      </c>
      <c r="F235" s="12">
        <v>53382264</v>
      </c>
      <c r="G235" s="12">
        <v>340</v>
      </c>
      <c r="H235" s="12">
        <v>25335440</v>
      </c>
      <c r="I235" s="12">
        <v>323</v>
      </c>
      <c r="J235" s="12">
        <v>16707821</v>
      </c>
      <c r="K235" s="12">
        <v>31</v>
      </c>
      <c r="L235" s="12">
        <v>2309996</v>
      </c>
      <c r="M235" s="12">
        <v>2</v>
      </c>
      <c r="N235" s="12">
        <v>103454</v>
      </c>
      <c r="O235" s="12">
        <v>153</v>
      </c>
      <c r="P235" s="12">
        <v>11400948</v>
      </c>
      <c r="Q235" s="12">
        <v>70</v>
      </c>
      <c r="R235" s="12">
        <v>3620890</v>
      </c>
      <c r="S235" s="12">
        <v>2</v>
      </c>
      <c r="T235" s="12">
        <v>108868</v>
      </c>
      <c r="U235" s="12">
        <v>2987</v>
      </c>
      <c r="V235" s="12">
        <v>190019225</v>
      </c>
    </row>
    <row r="236" spans="1:22" x14ac:dyDescent="0.2">
      <c r="A236" s="11">
        <v>14106</v>
      </c>
      <c r="B236" s="1" t="s">
        <v>248</v>
      </c>
      <c r="C236" s="12">
        <v>149</v>
      </c>
      <c r="D236" s="12">
        <v>11102884</v>
      </c>
      <c r="E236" s="12">
        <v>146</v>
      </c>
      <c r="F236" s="12">
        <v>7552142</v>
      </c>
      <c r="G236" s="12">
        <v>82</v>
      </c>
      <c r="H236" s="12">
        <v>6110312</v>
      </c>
      <c r="I236" s="12">
        <v>79</v>
      </c>
      <c r="J236" s="12">
        <v>4086433</v>
      </c>
      <c r="K236" s="12">
        <v>0</v>
      </c>
      <c r="L236" s="12">
        <v>0</v>
      </c>
      <c r="M236" s="12">
        <v>0</v>
      </c>
      <c r="N236" s="12">
        <v>0</v>
      </c>
      <c r="O236" s="12">
        <v>38</v>
      </c>
      <c r="P236" s="12">
        <v>2831608</v>
      </c>
      <c r="Q236" s="12">
        <v>8</v>
      </c>
      <c r="R236" s="12">
        <v>413816</v>
      </c>
      <c r="S236" s="12">
        <v>0</v>
      </c>
      <c r="T236" s="12">
        <v>0</v>
      </c>
      <c r="U236" s="12">
        <v>502</v>
      </c>
      <c r="V236" s="12">
        <v>32097195</v>
      </c>
    </row>
    <row r="237" spans="1:22" x14ac:dyDescent="0.2">
      <c r="A237" s="11">
        <v>14103</v>
      </c>
      <c r="B237" s="1" t="s">
        <v>249</v>
      </c>
      <c r="C237" s="12">
        <v>127</v>
      </c>
      <c r="D237" s="12">
        <v>9463532</v>
      </c>
      <c r="E237" s="12">
        <v>142</v>
      </c>
      <c r="F237" s="12">
        <v>7345234</v>
      </c>
      <c r="G237" s="12">
        <v>40</v>
      </c>
      <c r="H237" s="12">
        <v>2980640</v>
      </c>
      <c r="I237" s="12">
        <v>34</v>
      </c>
      <c r="J237" s="12">
        <v>1758718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343</v>
      </c>
      <c r="V237" s="12">
        <v>21548124</v>
      </c>
    </row>
    <row r="238" spans="1:22" x14ac:dyDescent="0.2">
      <c r="A238" s="11">
        <v>14104</v>
      </c>
      <c r="B238" s="1" t="s">
        <v>250</v>
      </c>
      <c r="C238" s="12">
        <v>197</v>
      </c>
      <c r="D238" s="12">
        <v>14679652</v>
      </c>
      <c r="E238" s="12">
        <v>263</v>
      </c>
      <c r="F238" s="12">
        <v>13604201</v>
      </c>
      <c r="G238" s="12">
        <v>71</v>
      </c>
      <c r="H238" s="12">
        <v>5290636</v>
      </c>
      <c r="I238" s="12">
        <v>60</v>
      </c>
      <c r="J238" s="12">
        <v>3103620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591</v>
      </c>
      <c r="V238" s="12">
        <v>36678109</v>
      </c>
    </row>
    <row r="239" spans="1:22" x14ac:dyDescent="0.2">
      <c r="A239" s="11">
        <v>14202</v>
      </c>
      <c r="B239" s="1" t="s">
        <v>251</v>
      </c>
      <c r="C239" s="12">
        <v>171</v>
      </c>
      <c r="D239" s="12">
        <v>12742236</v>
      </c>
      <c r="E239" s="12">
        <v>170</v>
      </c>
      <c r="F239" s="12">
        <v>8793590</v>
      </c>
      <c r="G239" s="12">
        <v>85</v>
      </c>
      <c r="H239" s="12">
        <v>6333860</v>
      </c>
      <c r="I239" s="12">
        <v>54</v>
      </c>
      <c r="J239" s="12">
        <v>2793258</v>
      </c>
      <c r="K239" s="12">
        <v>0</v>
      </c>
      <c r="L239" s="12">
        <v>0</v>
      </c>
      <c r="M239" s="12">
        <v>0</v>
      </c>
      <c r="N239" s="12">
        <v>0</v>
      </c>
      <c r="O239" s="12">
        <v>20</v>
      </c>
      <c r="P239" s="12">
        <v>1490320</v>
      </c>
      <c r="Q239" s="12">
        <v>3</v>
      </c>
      <c r="R239" s="12">
        <v>155181</v>
      </c>
      <c r="S239" s="12">
        <v>0</v>
      </c>
      <c r="T239" s="12">
        <v>0</v>
      </c>
      <c r="U239" s="12">
        <v>503</v>
      </c>
      <c r="V239" s="12">
        <v>32308445</v>
      </c>
    </row>
    <row r="240" spans="1:22" x14ac:dyDescent="0.2">
      <c r="A240" s="11">
        <v>14102</v>
      </c>
      <c r="B240" s="1" t="s">
        <v>252</v>
      </c>
      <c r="C240" s="12">
        <v>84</v>
      </c>
      <c r="D240" s="12">
        <v>6259344</v>
      </c>
      <c r="E240" s="12">
        <v>89</v>
      </c>
      <c r="F240" s="12">
        <v>4603703</v>
      </c>
      <c r="G240" s="12">
        <v>8</v>
      </c>
      <c r="H240" s="12">
        <v>596128</v>
      </c>
      <c r="I240" s="12">
        <v>4</v>
      </c>
      <c r="J240" s="12">
        <v>206908</v>
      </c>
      <c r="K240" s="12">
        <v>0</v>
      </c>
      <c r="L240" s="12">
        <v>0</v>
      </c>
      <c r="M240" s="12">
        <v>0</v>
      </c>
      <c r="N240" s="12">
        <v>0</v>
      </c>
      <c r="O240" s="12">
        <v>9</v>
      </c>
      <c r="P240" s="12">
        <v>670644</v>
      </c>
      <c r="Q240" s="12">
        <v>2</v>
      </c>
      <c r="R240" s="12">
        <v>103454</v>
      </c>
      <c r="S240" s="12">
        <v>0</v>
      </c>
      <c r="T240" s="12">
        <v>0</v>
      </c>
      <c r="U240" s="12">
        <v>196</v>
      </c>
      <c r="V240" s="12">
        <v>12440181</v>
      </c>
    </row>
    <row r="241" spans="1:22" x14ac:dyDescent="0.2">
      <c r="A241" s="11">
        <v>14105</v>
      </c>
      <c r="B241" s="1" t="s">
        <v>253</v>
      </c>
      <c r="C241" s="12">
        <v>54</v>
      </c>
      <c r="D241" s="12">
        <v>4023864</v>
      </c>
      <c r="E241" s="12">
        <v>81</v>
      </c>
      <c r="F241" s="12">
        <v>4189887</v>
      </c>
      <c r="G241" s="12">
        <v>67</v>
      </c>
      <c r="H241" s="12">
        <v>4992572</v>
      </c>
      <c r="I241" s="12">
        <v>26</v>
      </c>
      <c r="J241" s="12">
        <v>1344902</v>
      </c>
      <c r="K241" s="12">
        <v>0</v>
      </c>
      <c r="L241" s="12">
        <v>0</v>
      </c>
      <c r="M241" s="12">
        <v>0</v>
      </c>
      <c r="N241" s="12">
        <v>0</v>
      </c>
      <c r="O241" s="12">
        <v>12</v>
      </c>
      <c r="P241" s="12">
        <v>894192</v>
      </c>
      <c r="Q241" s="12">
        <v>3</v>
      </c>
      <c r="R241" s="12">
        <v>155181</v>
      </c>
      <c r="S241" s="12">
        <v>0</v>
      </c>
      <c r="T241" s="12">
        <v>0</v>
      </c>
      <c r="U241" s="12">
        <v>243</v>
      </c>
      <c r="V241" s="12">
        <v>15600598</v>
      </c>
    </row>
    <row r="242" spans="1:22" x14ac:dyDescent="0.2">
      <c r="A242" s="11">
        <v>14108</v>
      </c>
      <c r="B242" s="1" t="s">
        <v>254</v>
      </c>
      <c r="C242" s="12">
        <v>251</v>
      </c>
      <c r="D242" s="12">
        <v>18703516</v>
      </c>
      <c r="E242" s="12">
        <v>397</v>
      </c>
      <c r="F242" s="12">
        <v>20535619</v>
      </c>
      <c r="G242" s="12">
        <v>222</v>
      </c>
      <c r="H242" s="12">
        <v>16542552</v>
      </c>
      <c r="I242" s="12">
        <v>160</v>
      </c>
      <c r="J242" s="12">
        <v>8276320</v>
      </c>
      <c r="K242" s="12">
        <v>0</v>
      </c>
      <c r="L242" s="12">
        <v>0</v>
      </c>
      <c r="M242" s="12">
        <v>0</v>
      </c>
      <c r="N242" s="12">
        <v>0</v>
      </c>
      <c r="O242" s="12">
        <v>68</v>
      </c>
      <c r="P242" s="12">
        <v>5067088</v>
      </c>
      <c r="Q242" s="12">
        <v>25</v>
      </c>
      <c r="R242" s="12">
        <v>1293175</v>
      </c>
      <c r="S242" s="12">
        <v>0</v>
      </c>
      <c r="T242" s="12">
        <v>0</v>
      </c>
      <c r="U242" s="12">
        <v>1123</v>
      </c>
      <c r="V242" s="12">
        <v>70418270</v>
      </c>
    </row>
    <row r="243" spans="1:22" x14ac:dyDescent="0.2">
      <c r="A243" s="11">
        <v>14201</v>
      </c>
      <c r="B243" s="1" t="s">
        <v>255</v>
      </c>
      <c r="C243" s="12">
        <v>390</v>
      </c>
      <c r="D243" s="12">
        <v>29061240</v>
      </c>
      <c r="E243" s="12">
        <v>360</v>
      </c>
      <c r="F243" s="12">
        <v>18621720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46</v>
      </c>
      <c r="P243" s="12">
        <v>3427736</v>
      </c>
      <c r="Q243" s="12">
        <v>24</v>
      </c>
      <c r="R243" s="12">
        <v>1241448</v>
      </c>
      <c r="S243" s="12">
        <v>0</v>
      </c>
      <c r="T243" s="12">
        <v>0</v>
      </c>
      <c r="U243" s="12">
        <v>820</v>
      </c>
      <c r="V243" s="12">
        <v>52352144</v>
      </c>
    </row>
    <row r="244" spans="1:22" x14ac:dyDescent="0.2">
      <c r="A244" s="11">
        <v>14107</v>
      </c>
      <c r="B244" s="1" t="s">
        <v>256</v>
      </c>
      <c r="C244" s="12">
        <v>217</v>
      </c>
      <c r="D244" s="12">
        <v>16169972</v>
      </c>
      <c r="E244" s="12">
        <v>223</v>
      </c>
      <c r="F244" s="12">
        <v>11535121</v>
      </c>
      <c r="G244" s="12">
        <v>127</v>
      </c>
      <c r="H244" s="12">
        <v>9463532</v>
      </c>
      <c r="I244" s="12">
        <v>58</v>
      </c>
      <c r="J244" s="12">
        <v>3000166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625</v>
      </c>
      <c r="V244" s="12">
        <v>40168791</v>
      </c>
    </row>
    <row r="245" spans="1:22" x14ac:dyDescent="0.2">
      <c r="A245" s="11">
        <v>14204</v>
      </c>
      <c r="B245" s="1" t="s">
        <v>257</v>
      </c>
      <c r="C245" s="12">
        <v>287</v>
      </c>
      <c r="D245" s="12">
        <v>21386092</v>
      </c>
      <c r="E245" s="12">
        <v>330</v>
      </c>
      <c r="F245" s="12">
        <v>17069910</v>
      </c>
      <c r="G245" s="12">
        <v>77</v>
      </c>
      <c r="H245" s="12">
        <v>5737732</v>
      </c>
      <c r="I245" s="12">
        <v>93</v>
      </c>
      <c r="J245" s="12">
        <v>4810611</v>
      </c>
      <c r="K245" s="12">
        <v>0</v>
      </c>
      <c r="L245" s="12">
        <v>0</v>
      </c>
      <c r="M245" s="12">
        <v>0</v>
      </c>
      <c r="N245" s="12">
        <v>0</v>
      </c>
      <c r="O245" s="12">
        <v>32</v>
      </c>
      <c r="P245" s="12">
        <v>2384512</v>
      </c>
      <c r="Q245" s="12">
        <v>13</v>
      </c>
      <c r="R245" s="12">
        <v>672451</v>
      </c>
      <c r="S245" s="12">
        <v>2</v>
      </c>
      <c r="T245" s="12">
        <v>63290</v>
      </c>
      <c r="U245" s="12">
        <v>834</v>
      </c>
      <c r="V245" s="12">
        <v>52124598</v>
      </c>
    </row>
    <row r="246" spans="1:22" x14ac:dyDescent="0.2">
      <c r="A246" s="11">
        <v>14203</v>
      </c>
      <c r="B246" s="1" t="s">
        <v>258</v>
      </c>
      <c r="C246" s="12">
        <v>163</v>
      </c>
      <c r="D246" s="12">
        <v>12146108</v>
      </c>
      <c r="E246" s="12">
        <v>129</v>
      </c>
      <c r="F246" s="12">
        <v>6672783</v>
      </c>
      <c r="G246" s="12">
        <v>114</v>
      </c>
      <c r="H246" s="12">
        <v>8494824</v>
      </c>
      <c r="I246" s="12">
        <v>41</v>
      </c>
      <c r="J246" s="12">
        <v>2120807</v>
      </c>
      <c r="K246" s="12">
        <v>0</v>
      </c>
      <c r="L246" s="12">
        <v>0</v>
      </c>
      <c r="M246" s="12">
        <v>0</v>
      </c>
      <c r="N246" s="12">
        <v>0</v>
      </c>
      <c r="O246" s="12">
        <v>11</v>
      </c>
      <c r="P246" s="12">
        <v>819676</v>
      </c>
      <c r="Q246" s="12">
        <v>2</v>
      </c>
      <c r="R246" s="12">
        <v>103454</v>
      </c>
      <c r="S246" s="12">
        <v>0</v>
      </c>
      <c r="T246" s="12">
        <v>0</v>
      </c>
      <c r="U246" s="12">
        <v>460</v>
      </c>
      <c r="V246" s="12">
        <v>30357652</v>
      </c>
    </row>
    <row r="247" spans="1:22" x14ac:dyDescent="0.2">
      <c r="A247" s="11">
        <v>10301</v>
      </c>
      <c r="B247" s="1" t="s">
        <v>259</v>
      </c>
      <c r="C247" s="12">
        <v>717</v>
      </c>
      <c r="D247" s="12">
        <v>53427972</v>
      </c>
      <c r="E247" s="12">
        <v>999</v>
      </c>
      <c r="F247" s="12">
        <v>51675273</v>
      </c>
      <c r="G247" s="12">
        <v>353</v>
      </c>
      <c r="H247" s="12">
        <v>26304148</v>
      </c>
      <c r="I247" s="12">
        <v>379</v>
      </c>
      <c r="J247" s="12">
        <v>19604533</v>
      </c>
      <c r="K247" s="12">
        <v>0</v>
      </c>
      <c r="L247" s="12">
        <v>0</v>
      </c>
      <c r="M247" s="12">
        <v>0</v>
      </c>
      <c r="N247" s="12">
        <v>0</v>
      </c>
      <c r="O247" s="12">
        <v>51</v>
      </c>
      <c r="P247" s="12">
        <v>3800316</v>
      </c>
      <c r="Q247" s="12">
        <v>6</v>
      </c>
      <c r="R247" s="12">
        <v>310362</v>
      </c>
      <c r="S247" s="12">
        <v>0</v>
      </c>
      <c r="T247" s="12">
        <v>0</v>
      </c>
      <c r="U247" s="12">
        <v>2505</v>
      </c>
      <c r="V247" s="12">
        <v>155122604</v>
      </c>
    </row>
    <row r="248" spans="1:22" x14ac:dyDescent="0.2">
      <c r="A248" s="11">
        <v>10307</v>
      </c>
      <c r="B248" s="1" t="s">
        <v>260</v>
      </c>
      <c r="C248" s="12">
        <v>114</v>
      </c>
      <c r="D248" s="12">
        <v>8494824</v>
      </c>
      <c r="E248" s="12">
        <v>96</v>
      </c>
      <c r="F248" s="12">
        <v>4965792</v>
      </c>
      <c r="G248" s="12">
        <v>73</v>
      </c>
      <c r="H248" s="12">
        <v>5439668</v>
      </c>
      <c r="I248" s="12">
        <v>33</v>
      </c>
      <c r="J248" s="12">
        <v>1706991</v>
      </c>
      <c r="K248" s="12">
        <v>0</v>
      </c>
      <c r="L248" s="12">
        <v>0</v>
      </c>
      <c r="M248" s="12">
        <v>0</v>
      </c>
      <c r="N248" s="12">
        <v>0</v>
      </c>
      <c r="O248" s="12">
        <v>7</v>
      </c>
      <c r="P248" s="12">
        <v>521612</v>
      </c>
      <c r="Q248" s="12">
        <v>2</v>
      </c>
      <c r="R248" s="12">
        <v>103454</v>
      </c>
      <c r="S248" s="12">
        <v>0</v>
      </c>
      <c r="T248" s="12">
        <v>0</v>
      </c>
      <c r="U248" s="12">
        <v>325</v>
      </c>
      <c r="V248" s="12">
        <v>21232341</v>
      </c>
    </row>
    <row r="249" spans="1:22" x14ac:dyDescent="0.2">
      <c r="A249" s="11">
        <v>10302</v>
      </c>
      <c r="B249" s="1" t="s">
        <v>261</v>
      </c>
      <c r="C249" s="12">
        <v>105</v>
      </c>
      <c r="D249" s="12">
        <v>7824180</v>
      </c>
      <c r="E249" s="12">
        <v>87</v>
      </c>
      <c r="F249" s="12">
        <v>4500249</v>
      </c>
      <c r="G249" s="12">
        <v>33</v>
      </c>
      <c r="H249" s="12">
        <v>2459028</v>
      </c>
      <c r="I249" s="12">
        <v>22</v>
      </c>
      <c r="J249" s="12">
        <v>1137994</v>
      </c>
      <c r="K249" s="12">
        <v>0</v>
      </c>
      <c r="L249" s="12">
        <v>0</v>
      </c>
      <c r="M249" s="12">
        <v>0</v>
      </c>
      <c r="N249" s="12">
        <v>0</v>
      </c>
      <c r="O249" s="12">
        <v>19</v>
      </c>
      <c r="P249" s="12">
        <v>1415804</v>
      </c>
      <c r="Q249" s="12">
        <v>1</v>
      </c>
      <c r="R249" s="12">
        <v>51727</v>
      </c>
      <c r="S249" s="12">
        <v>0</v>
      </c>
      <c r="T249" s="12">
        <v>0</v>
      </c>
      <c r="U249" s="12">
        <v>267</v>
      </c>
      <c r="V249" s="12">
        <v>17388982</v>
      </c>
    </row>
    <row r="250" spans="1:22" x14ac:dyDescent="0.2">
      <c r="A250" s="11">
        <v>10304</v>
      </c>
      <c r="B250" s="1" t="s">
        <v>262</v>
      </c>
      <c r="C250" s="12">
        <v>130</v>
      </c>
      <c r="D250" s="12">
        <v>9687080</v>
      </c>
      <c r="E250" s="12">
        <v>164</v>
      </c>
      <c r="F250" s="12">
        <v>8483228</v>
      </c>
      <c r="G250" s="12">
        <v>87</v>
      </c>
      <c r="H250" s="12">
        <v>6482892</v>
      </c>
      <c r="I250" s="12">
        <v>33</v>
      </c>
      <c r="J250" s="12">
        <v>1706991</v>
      </c>
      <c r="K250" s="12">
        <v>0</v>
      </c>
      <c r="L250" s="12">
        <v>0</v>
      </c>
      <c r="M250" s="12">
        <v>0</v>
      </c>
      <c r="N250" s="12">
        <v>0</v>
      </c>
      <c r="O250" s="12">
        <v>15</v>
      </c>
      <c r="P250" s="12">
        <v>1117740</v>
      </c>
      <c r="Q250" s="12">
        <v>5</v>
      </c>
      <c r="R250" s="12">
        <v>258635</v>
      </c>
      <c r="S250" s="12">
        <v>0</v>
      </c>
      <c r="T250" s="12">
        <v>0</v>
      </c>
      <c r="U250" s="12">
        <v>434</v>
      </c>
      <c r="V250" s="12">
        <v>27736566</v>
      </c>
    </row>
    <row r="251" spans="1:22" x14ac:dyDescent="0.2">
      <c r="A251" s="11">
        <v>10305</v>
      </c>
      <c r="B251" s="1" t="s">
        <v>263</v>
      </c>
      <c r="C251" s="12">
        <v>112</v>
      </c>
      <c r="D251" s="12">
        <v>8345792</v>
      </c>
      <c r="E251" s="12">
        <v>135</v>
      </c>
      <c r="F251" s="12">
        <v>6983145</v>
      </c>
      <c r="G251" s="12">
        <v>67</v>
      </c>
      <c r="H251" s="12">
        <v>4992572</v>
      </c>
      <c r="I251" s="12">
        <v>61</v>
      </c>
      <c r="J251" s="12">
        <v>3155347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375</v>
      </c>
      <c r="V251" s="12">
        <v>23476856</v>
      </c>
    </row>
    <row r="252" spans="1:22" x14ac:dyDescent="0.2">
      <c r="A252" s="11">
        <v>10303</v>
      </c>
      <c r="B252" s="1" t="s">
        <v>264</v>
      </c>
      <c r="C252" s="12">
        <v>112</v>
      </c>
      <c r="D252" s="12">
        <v>8345792</v>
      </c>
      <c r="E252" s="12">
        <v>150</v>
      </c>
      <c r="F252" s="12">
        <v>7759050</v>
      </c>
      <c r="G252" s="12">
        <v>83</v>
      </c>
      <c r="H252" s="12">
        <v>6184828</v>
      </c>
      <c r="I252" s="12">
        <v>83</v>
      </c>
      <c r="J252" s="12">
        <v>4293341</v>
      </c>
      <c r="K252" s="12">
        <v>0</v>
      </c>
      <c r="L252" s="12">
        <v>0</v>
      </c>
      <c r="M252" s="12">
        <v>0</v>
      </c>
      <c r="N252" s="12">
        <v>0</v>
      </c>
      <c r="O252" s="12">
        <v>29</v>
      </c>
      <c r="P252" s="12">
        <v>2160964</v>
      </c>
      <c r="Q252" s="12">
        <v>7</v>
      </c>
      <c r="R252" s="12">
        <v>362089</v>
      </c>
      <c r="S252" s="12">
        <v>0</v>
      </c>
      <c r="T252" s="12">
        <v>0</v>
      </c>
      <c r="U252" s="12">
        <v>464</v>
      </c>
      <c r="V252" s="12">
        <v>29106064</v>
      </c>
    </row>
    <row r="253" spans="1:22" x14ac:dyDescent="0.2">
      <c r="A253" s="11">
        <v>10306</v>
      </c>
      <c r="B253" s="1" t="s">
        <v>265</v>
      </c>
      <c r="C253" s="12">
        <v>70</v>
      </c>
      <c r="D253" s="12">
        <v>5216120</v>
      </c>
      <c r="E253" s="12">
        <v>76</v>
      </c>
      <c r="F253" s="12">
        <v>3931252</v>
      </c>
      <c r="G253" s="12">
        <v>85</v>
      </c>
      <c r="H253" s="12">
        <v>6333860</v>
      </c>
      <c r="I253" s="12">
        <v>68</v>
      </c>
      <c r="J253" s="12">
        <v>3517436</v>
      </c>
      <c r="K253" s="12">
        <v>0</v>
      </c>
      <c r="L253" s="12">
        <v>0</v>
      </c>
      <c r="M253" s="12">
        <v>0</v>
      </c>
      <c r="N253" s="12">
        <v>0</v>
      </c>
      <c r="O253" s="12">
        <v>7</v>
      </c>
      <c r="P253" s="12">
        <v>521612</v>
      </c>
      <c r="Q253" s="12">
        <v>2</v>
      </c>
      <c r="R253" s="12">
        <v>103454</v>
      </c>
      <c r="S253" s="12">
        <v>0</v>
      </c>
      <c r="T253" s="12">
        <v>0</v>
      </c>
      <c r="U253" s="12">
        <v>308</v>
      </c>
      <c r="V253" s="12">
        <v>19623734</v>
      </c>
    </row>
    <row r="254" spans="1:22" x14ac:dyDescent="0.2">
      <c r="A254" s="11">
        <v>10101</v>
      </c>
      <c r="B254" s="1" t="s">
        <v>266</v>
      </c>
      <c r="C254" s="12">
        <v>1916</v>
      </c>
      <c r="D254" s="12">
        <v>142772656</v>
      </c>
      <c r="E254" s="12">
        <v>1992</v>
      </c>
      <c r="F254" s="12">
        <v>103040184</v>
      </c>
      <c r="G254" s="12">
        <v>469</v>
      </c>
      <c r="H254" s="12">
        <v>34948004</v>
      </c>
      <c r="I254" s="12">
        <v>457</v>
      </c>
      <c r="J254" s="12">
        <v>23639239</v>
      </c>
      <c r="K254" s="12">
        <v>16</v>
      </c>
      <c r="L254" s="12">
        <v>1192256</v>
      </c>
      <c r="M254" s="12">
        <v>1</v>
      </c>
      <c r="N254" s="12">
        <v>51727</v>
      </c>
      <c r="O254" s="12">
        <v>410</v>
      </c>
      <c r="P254" s="12">
        <v>30551560</v>
      </c>
      <c r="Q254" s="12">
        <v>76</v>
      </c>
      <c r="R254" s="12">
        <v>3931252</v>
      </c>
      <c r="S254" s="12">
        <v>0</v>
      </c>
      <c r="T254" s="12">
        <v>0</v>
      </c>
      <c r="U254" s="12">
        <v>5337</v>
      </c>
      <c r="V254" s="12">
        <v>340126878</v>
      </c>
    </row>
    <row r="255" spans="1:22" x14ac:dyDescent="0.2">
      <c r="A255" s="11">
        <v>10103</v>
      </c>
      <c r="B255" s="1" t="s">
        <v>267</v>
      </c>
      <c r="C255" s="12">
        <v>42</v>
      </c>
      <c r="D255" s="12">
        <v>3129672</v>
      </c>
      <c r="E255" s="12">
        <v>92</v>
      </c>
      <c r="F255" s="12">
        <v>4758884</v>
      </c>
      <c r="G255" s="12">
        <v>24</v>
      </c>
      <c r="H255" s="12">
        <v>1788384</v>
      </c>
      <c r="I255" s="12">
        <v>16</v>
      </c>
      <c r="J255" s="12">
        <v>827632</v>
      </c>
      <c r="K255" s="12">
        <v>0</v>
      </c>
      <c r="L255" s="12">
        <v>0</v>
      </c>
      <c r="M255" s="12">
        <v>0</v>
      </c>
      <c r="N255" s="12">
        <v>0</v>
      </c>
      <c r="O255" s="12">
        <v>10</v>
      </c>
      <c r="P255" s="12">
        <v>745160</v>
      </c>
      <c r="Q255" s="12">
        <v>1</v>
      </c>
      <c r="R255" s="12">
        <v>51727</v>
      </c>
      <c r="S255" s="12">
        <v>0</v>
      </c>
      <c r="T255" s="12">
        <v>0</v>
      </c>
      <c r="U255" s="12">
        <v>185</v>
      </c>
      <c r="V255" s="12">
        <v>11301459</v>
      </c>
    </row>
    <row r="256" spans="1:22" x14ac:dyDescent="0.2">
      <c r="A256" s="11">
        <v>10109</v>
      </c>
      <c r="B256" s="1" t="s">
        <v>268</v>
      </c>
      <c r="C256" s="12">
        <v>219</v>
      </c>
      <c r="D256" s="12">
        <v>16319004</v>
      </c>
      <c r="E256" s="12">
        <v>334</v>
      </c>
      <c r="F256" s="12">
        <v>17276818</v>
      </c>
      <c r="G256" s="12">
        <v>75</v>
      </c>
      <c r="H256" s="12">
        <v>5588700</v>
      </c>
      <c r="I256" s="12">
        <v>92</v>
      </c>
      <c r="J256" s="12">
        <v>4758884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720</v>
      </c>
      <c r="V256" s="12">
        <v>43943406</v>
      </c>
    </row>
    <row r="257" spans="1:22" x14ac:dyDescent="0.2">
      <c r="A257" s="11">
        <v>10104</v>
      </c>
      <c r="B257" s="1" t="s">
        <v>269</v>
      </c>
      <c r="C257" s="12">
        <v>145</v>
      </c>
      <c r="D257" s="12">
        <v>10804820</v>
      </c>
      <c r="E257" s="12">
        <v>116</v>
      </c>
      <c r="F257" s="12">
        <v>6000332</v>
      </c>
      <c r="G257" s="12">
        <v>38</v>
      </c>
      <c r="H257" s="12">
        <v>2831608</v>
      </c>
      <c r="I257" s="12">
        <v>17</v>
      </c>
      <c r="J257" s="12">
        <v>879359</v>
      </c>
      <c r="K257" s="12">
        <v>0</v>
      </c>
      <c r="L257" s="12">
        <v>0</v>
      </c>
      <c r="M257" s="12">
        <v>0</v>
      </c>
      <c r="N257" s="12">
        <v>0</v>
      </c>
      <c r="O257" s="12">
        <v>6</v>
      </c>
      <c r="P257" s="12">
        <v>447096</v>
      </c>
      <c r="Q257" s="12">
        <v>2</v>
      </c>
      <c r="R257" s="12">
        <v>103454</v>
      </c>
      <c r="S257" s="12">
        <v>0</v>
      </c>
      <c r="T257" s="12">
        <v>0</v>
      </c>
      <c r="U257" s="12">
        <v>324</v>
      </c>
      <c r="V257" s="12">
        <v>21066669</v>
      </c>
    </row>
    <row r="258" spans="1:22" x14ac:dyDescent="0.2">
      <c r="A258" s="11">
        <v>10105</v>
      </c>
      <c r="B258" s="1" t="s">
        <v>270</v>
      </c>
      <c r="C258" s="12">
        <v>195</v>
      </c>
      <c r="D258" s="12">
        <v>14530620</v>
      </c>
      <c r="E258" s="12">
        <v>242</v>
      </c>
      <c r="F258" s="12">
        <v>12517934</v>
      </c>
      <c r="G258" s="12">
        <v>47</v>
      </c>
      <c r="H258" s="12">
        <v>3502252</v>
      </c>
      <c r="I258" s="12">
        <v>43</v>
      </c>
      <c r="J258" s="12">
        <v>2224261</v>
      </c>
      <c r="K258" s="12">
        <v>0</v>
      </c>
      <c r="L258" s="12">
        <v>0</v>
      </c>
      <c r="M258" s="12">
        <v>0</v>
      </c>
      <c r="N258" s="12">
        <v>0</v>
      </c>
      <c r="O258" s="12">
        <v>52</v>
      </c>
      <c r="P258" s="12">
        <v>3874832</v>
      </c>
      <c r="Q258" s="12">
        <v>1</v>
      </c>
      <c r="R258" s="12">
        <v>51727</v>
      </c>
      <c r="S258" s="12">
        <v>0</v>
      </c>
      <c r="T258" s="12">
        <v>0</v>
      </c>
      <c r="U258" s="12">
        <v>580</v>
      </c>
      <c r="V258" s="12">
        <v>36701626</v>
      </c>
    </row>
    <row r="259" spans="1:22" x14ac:dyDescent="0.2">
      <c r="A259" s="11">
        <v>10107</v>
      </c>
      <c r="B259" s="1" t="s">
        <v>271</v>
      </c>
      <c r="C259" s="12">
        <v>156</v>
      </c>
      <c r="D259" s="12">
        <v>11624496</v>
      </c>
      <c r="E259" s="12">
        <v>173</v>
      </c>
      <c r="F259" s="12">
        <v>8948771</v>
      </c>
      <c r="G259" s="12">
        <v>47</v>
      </c>
      <c r="H259" s="12">
        <v>3502252</v>
      </c>
      <c r="I259" s="12">
        <v>62</v>
      </c>
      <c r="J259" s="12">
        <v>3207074</v>
      </c>
      <c r="K259" s="12">
        <v>0</v>
      </c>
      <c r="L259" s="12">
        <v>0</v>
      </c>
      <c r="M259" s="12">
        <v>0</v>
      </c>
      <c r="N259" s="12">
        <v>0</v>
      </c>
      <c r="O259" s="12">
        <v>13</v>
      </c>
      <c r="P259" s="12">
        <v>968708</v>
      </c>
      <c r="Q259" s="12">
        <v>2</v>
      </c>
      <c r="R259" s="12">
        <v>103454</v>
      </c>
      <c r="S259" s="12">
        <v>0</v>
      </c>
      <c r="T259" s="12">
        <v>0</v>
      </c>
      <c r="U259" s="12">
        <v>453</v>
      </c>
      <c r="V259" s="12">
        <v>28354755</v>
      </c>
    </row>
    <row r="260" spans="1:22" x14ac:dyDescent="0.2">
      <c r="A260" s="11">
        <v>10108</v>
      </c>
      <c r="B260" s="1" t="s">
        <v>272</v>
      </c>
      <c r="C260" s="12">
        <v>175</v>
      </c>
      <c r="D260" s="12">
        <v>13040300</v>
      </c>
      <c r="E260" s="12">
        <v>165</v>
      </c>
      <c r="F260" s="12">
        <v>8534955</v>
      </c>
      <c r="G260" s="12">
        <v>53</v>
      </c>
      <c r="H260" s="12">
        <v>3949348</v>
      </c>
      <c r="I260" s="12">
        <v>45</v>
      </c>
      <c r="J260" s="12">
        <v>2327715</v>
      </c>
      <c r="K260" s="12">
        <v>0</v>
      </c>
      <c r="L260" s="12">
        <v>0</v>
      </c>
      <c r="M260" s="12">
        <v>0</v>
      </c>
      <c r="N260" s="12">
        <v>0</v>
      </c>
      <c r="O260" s="12">
        <v>9</v>
      </c>
      <c r="P260" s="12">
        <v>670644</v>
      </c>
      <c r="Q260" s="12">
        <v>4</v>
      </c>
      <c r="R260" s="12">
        <v>206908</v>
      </c>
      <c r="S260" s="12">
        <v>0</v>
      </c>
      <c r="T260" s="12">
        <v>0</v>
      </c>
      <c r="U260" s="12">
        <v>451</v>
      </c>
      <c r="V260" s="12">
        <v>28729870</v>
      </c>
    </row>
    <row r="261" spans="1:22" x14ac:dyDescent="0.2">
      <c r="A261" s="11">
        <v>10106</v>
      </c>
      <c r="B261" s="1" t="s">
        <v>273</v>
      </c>
      <c r="C261" s="12">
        <v>123</v>
      </c>
      <c r="D261" s="12">
        <v>9165468</v>
      </c>
      <c r="E261" s="12">
        <v>202</v>
      </c>
      <c r="F261" s="12">
        <v>10448854</v>
      </c>
      <c r="G261" s="12">
        <v>97</v>
      </c>
      <c r="H261" s="12">
        <v>7228052</v>
      </c>
      <c r="I261" s="12">
        <v>48</v>
      </c>
      <c r="J261" s="12">
        <v>2482896</v>
      </c>
      <c r="K261" s="12">
        <v>0</v>
      </c>
      <c r="L261" s="12">
        <v>0</v>
      </c>
      <c r="M261" s="12">
        <v>0</v>
      </c>
      <c r="N261" s="12">
        <v>0</v>
      </c>
      <c r="O261" s="12">
        <v>23</v>
      </c>
      <c r="P261" s="12">
        <v>1713868</v>
      </c>
      <c r="Q261" s="12">
        <v>7</v>
      </c>
      <c r="R261" s="12">
        <v>362089</v>
      </c>
      <c r="S261" s="12">
        <v>1</v>
      </c>
      <c r="T261" s="12">
        <v>0</v>
      </c>
      <c r="U261" s="12">
        <v>501</v>
      </c>
      <c r="V261" s="12">
        <v>31401227</v>
      </c>
    </row>
    <row r="262" spans="1:22" x14ac:dyDescent="0.2">
      <c r="A262" s="11">
        <v>10102</v>
      </c>
      <c r="B262" s="1" t="s">
        <v>274</v>
      </c>
      <c r="C262" s="12">
        <v>361</v>
      </c>
      <c r="D262" s="12">
        <v>26900276</v>
      </c>
      <c r="E262" s="12">
        <v>460</v>
      </c>
      <c r="F262" s="12">
        <v>23794420</v>
      </c>
      <c r="G262" s="12">
        <v>202</v>
      </c>
      <c r="H262" s="12">
        <v>15052232</v>
      </c>
      <c r="I262" s="12">
        <v>96</v>
      </c>
      <c r="J262" s="12">
        <v>4965792</v>
      </c>
      <c r="K262" s="12">
        <v>0</v>
      </c>
      <c r="L262" s="12">
        <v>0</v>
      </c>
      <c r="M262" s="12">
        <v>0</v>
      </c>
      <c r="N262" s="12">
        <v>0</v>
      </c>
      <c r="O262" s="12">
        <v>33</v>
      </c>
      <c r="P262" s="12">
        <v>2459028</v>
      </c>
      <c r="Q262" s="12">
        <v>1</v>
      </c>
      <c r="R262" s="12">
        <v>51727</v>
      </c>
      <c r="S262" s="12">
        <v>0</v>
      </c>
      <c r="T262" s="12">
        <v>0</v>
      </c>
      <c r="U262" s="12">
        <v>1153</v>
      </c>
      <c r="V262" s="12">
        <v>73223475</v>
      </c>
    </row>
    <row r="263" spans="1:22" x14ac:dyDescent="0.2">
      <c r="A263" s="11">
        <v>10201</v>
      </c>
      <c r="B263" s="1" t="s">
        <v>275</v>
      </c>
      <c r="C263" s="12">
        <v>270</v>
      </c>
      <c r="D263" s="12">
        <v>20119320</v>
      </c>
      <c r="E263" s="12">
        <v>710</v>
      </c>
      <c r="F263" s="12">
        <v>36726170</v>
      </c>
      <c r="G263" s="12">
        <v>207</v>
      </c>
      <c r="H263" s="12">
        <v>15424812</v>
      </c>
      <c r="I263" s="12">
        <v>207</v>
      </c>
      <c r="J263" s="12">
        <v>10707489</v>
      </c>
      <c r="K263" s="12">
        <v>0</v>
      </c>
      <c r="L263" s="12">
        <v>0</v>
      </c>
      <c r="M263" s="12">
        <v>0</v>
      </c>
      <c r="N263" s="12">
        <v>0</v>
      </c>
      <c r="O263" s="12">
        <v>39</v>
      </c>
      <c r="P263" s="12">
        <v>2906124</v>
      </c>
      <c r="Q263" s="12">
        <v>14</v>
      </c>
      <c r="R263" s="12">
        <v>724178</v>
      </c>
      <c r="S263" s="12">
        <v>0</v>
      </c>
      <c r="T263" s="12">
        <v>0</v>
      </c>
      <c r="U263" s="12">
        <v>1447</v>
      </c>
      <c r="V263" s="12">
        <v>86608093</v>
      </c>
    </row>
    <row r="264" spans="1:22" x14ac:dyDescent="0.2">
      <c r="A264" s="11">
        <v>10203</v>
      </c>
      <c r="B264" s="1" t="s">
        <v>276</v>
      </c>
      <c r="C264" s="12">
        <v>221</v>
      </c>
      <c r="D264" s="12">
        <v>16468036</v>
      </c>
      <c r="E264" s="12">
        <v>233</v>
      </c>
      <c r="F264" s="12">
        <v>12052391</v>
      </c>
      <c r="G264" s="12">
        <v>122</v>
      </c>
      <c r="H264" s="12">
        <v>9090952</v>
      </c>
      <c r="I264" s="12">
        <v>78</v>
      </c>
      <c r="J264" s="12">
        <v>4034706</v>
      </c>
      <c r="K264" s="12">
        <v>0</v>
      </c>
      <c r="L264" s="12">
        <v>0</v>
      </c>
      <c r="M264" s="12">
        <v>0</v>
      </c>
      <c r="N264" s="12">
        <v>0</v>
      </c>
      <c r="O264" s="12">
        <v>9</v>
      </c>
      <c r="P264" s="12">
        <v>670644</v>
      </c>
      <c r="Q264" s="12">
        <v>1</v>
      </c>
      <c r="R264" s="12">
        <v>51727</v>
      </c>
      <c r="S264" s="12">
        <v>0</v>
      </c>
      <c r="T264" s="12">
        <v>0</v>
      </c>
      <c r="U264" s="12">
        <v>664</v>
      </c>
      <c r="V264" s="12">
        <v>42368456</v>
      </c>
    </row>
    <row r="265" spans="1:22" x14ac:dyDescent="0.2">
      <c r="A265" s="11">
        <v>10207</v>
      </c>
      <c r="B265" s="1" t="s">
        <v>277</v>
      </c>
      <c r="C265" s="12">
        <v>73</v>
      </c>
      <c r="D265" s="12">
        <v>5439668</v>
      </c>
      <c r="E265" s="12">
        <v>94</v>
      </c>
      <c r="F265" s="12">
        <v>4862338</v>
      </c>
      <c r="G265" s="12">
        <v>35</v>
      </c>
      <c r="H265" s="12">
        <v>2608060</v>
      </c>
      <c r="I265" s="12">
        <v>21</v>
      </c>
      <c r="J265" s="12">
        <v>1086267</v>
      </c>
      <c r="K265" s="12">
        <v>0</v>
      </c>
      <c r="L265" s="12">
        <v>0</v>
      </c>
      <c r="M265" s="12">
        <v>0</v>
      </c>
      <c r="N265" s="12">
        <v>0</v>
      </c>
      <c r="O265" s="12">
        <v>6</v>
      </c>
      <c r="P265" s="12">
        <v>447096</v>
      </c>
      <c r="Q265" s="12">
        <v>1</v>
      </c>
      <c r="R265" s="12">
        <v>51727</v>
      </c>
      <c r="S265" s="12">
        <v>0</v>
      </c>
      <c r="T265" s="12">
        <v>0</v>
      </c>
      <c r="U265" s="12">
        <v>230</v>
      </c>
      <c r="V265" s="12">
        <v>14495156</v>
      </c>
    </row>
    <row r="266" spans="1:22" x14ac:dyDescent="0.2">
      <c r="A266" s="11">
        <v>10208</v>
      </c>
      <c r="B266" s="1" t="s">
        <v>278</v>
      </c>
      <c r="C266" s="12">
        <v>329</v>
      </c>
      <c r="D266" s="12">
        <v>24515764</v>
      </c>
      <c r="E266" s="12">
        <v>480</v>
      </c>
      <c r="F266" s="12">
        <v>24828960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30</v>
      </c>
      <c r="P266" s="12">
        <v>2235480</v>
      </c>
      <c r="Q266" s="12">
        <v>7</v>
      </c>
      <c r="R266" s="12">
        <v>362089</v>
      </c>
      <c r="S266" s="12">
        <v>0</v>
      </c>
      <c r="T266" s="12">
        <v>0</v>
      </c>
      <c r="U266" s="12">
        <v>846</v>
      </c>
      <c r="V266" s="12">
        <v>51942293</v>
      </c>
    </row>
    <row r="267" spans="1:22" x14ac:dyDescent="0.2">
      <c r="A267" s="11">
        <v>10206</v>
      </c>
      <c r="B267" s="1" t="s">
        <v>279</v>
      </c>
      <c r="C267" s="12">
        <v>31</v>
      </c>
      <c r="D267" s="12">
        <v>2309996</v>
      </c>
      <c r="E267" s="12">
        <v>58</v>
      </c>
      <c r="F267" s="12">
        <v>3000166</v>
      </c>
      <c r="G267" s="12">
        <v>45</v>
      </c>
      <c r="H267" s="12">
        <v>3353220</v>
      </c>
      <c r="I267" s="12">
        <v>23</v>
      </c>
      <c r="J267" s="12">
        <v>1189721</v>
      </c>
      <c r="K267" s="12">
        <v>0</v>
      </c>
      <c r="L267" s="12">
        <v>0</v>
      </c>
      <c r="M267" s="12">
        <v>0</v>
      </c>
      <c r="N267" s="12">
        <v>0</v>
      </c>
      <c r="O267" s="12">
        <v>5</v>
      </c>
      <c r="P267" s="12">
        <v>372580</v>
      </c>
      <c r="Q267" s="12">
        <v>2</v>
      </c>
      <c r="R267" s="12">
        <v>103454</v>
      </c>
      <c r="S267" s="12">
        <v>0</v>
      </c>
      <c r="T267" s="12">
        <v>0</v>
      </c>
      <c r="U267" s="12">
        <v>164</v>
      </c>
      <c r="V267" s="12">
        <v>10329137</v>
      </c>
    </row>
    <row r="268" spans="1:22" x14ac:dyDescent="0.2">
      <c r="A268" s="11">
        <v>10202</v>
      </c>
      <c r="B268" s="1" t="s">
        <v>280</v>
      </c>
      <c r="C268" s="12">
        <v>206</v>
      </c>
      <c r="D268" s="12">
        <v>15350296</v>
      </c>
      <c r="E268" s="12">
        <v>411</v>
      </c>
      <c r="F268" s="12">
        <v>21259797</v>
      </c>
      <c r="G268" s="12">
        <v>312</v>
      </c>
      <c r="H268" s="12">
        <v>23248992</v>
      </c>
      <c r="I268" s="12">
        <v>137</v>
      </c>
      <c r="J268" s="12">
        <v>7086599</v>
      </c>
      <c r="K268" s="12">
        <v>0</v>
      </c>
      <c r="L268" s="12">
        <v>0</v>
      </c>
      <c r="M268" s="12">
        <v>0</v>
      </c>
      <c r="N268" s="12">
        <v>0</v>
      </c>
      <c r="O268" s="12">
        <v>72</v>
      </c>
      <c r="P268" s="12">
        <v>5365152</v>
      </c>
      <c r="Q268" s="12">
        <v>22</v>
      </c>
      <c r="R268" s="12">
        <v>1137994</v>
      </c>
      <c r="S268" s="12">
        <v>0</v>
      </c>
      <c r="T268" s="12">
        <v>0</v>
      </c>
      <c r="U268" s="12">
        <v>1160</v>
      </c>
      <c r="V268" s="12">
        <v>73448830</v>
      </c>
    </row>
    <row r="269" spans="1:22" x14ac:dyDescent="0.2">
      <c r="A269" s="11">
        <v>10209</v>
      </c>
      <c r="B269" s="1" t="s">
        <v>281</v>
      </c>
      <c r="C269" s="12">
        <v>92</v>
      </c>
      <c r="D269" s="12">
        <v>6855472</v>
      </c>
      <c r="E269" s="12">
        <v>128</v>
      </c>
      <c r="F269" s="12">
        <v>6621056</v>
      </c>
      <c r="G269" s="12">
        <v>39</v>
      </c>
      <c r="H269" s="12">
        <v>2906124</v>
      </c>
      <c r="I269" s="12">
        <v>70</v>
      </c>
      <c r="J269" s="12">
        <v>3620890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329</v>
      </c>
      <c r="V269" s="12">
        <v>20003542</v>
      </c>
    </row>
    <row r="270" spans="1:22" x14ac:dyDescent="0.2">
      <c r="A270" s="11">
        <v>10205</v>
      </c>
      <c r="B270" s="1" t="s">
        <v>282</v>
      </c>
      <c r="C270" s="12">
        <v>81</v>
      </c>
      <c r="D270" s="12">
        <v>6035796</v>
      </c>
      <c r="E270" s="12">
        <v>167</v>
      </c>
      <c r="F270" s="12">
        <v>8638409</v>
      </c>
      <c r="G270" s="12">
        <v>61</v>
      </c>
      <c r="H270" s="12">
        <v>4545476</v>
      </c>
      <c r="I270" s="12">
        <v>82</v>
      </c>
      <c r="J270" s="12">
        <v>4241614</v>
      </c>
      <c r="K270" s="12">
        <v>0</v>
      </c>
      <c r="L270" s="12">
        <v>0</v>
      </c>
      <c r="M270" s="12">
        <v>0</v>
      </c>
      <c r="N270" s="12">
        <v>0</v>
      </c>
      <c r="O270" s="12">
        <v>15</v>
      </c>
      <c r="P270" s="12">
        <v>1117740</v>
      </c>
      <c r="Q270" s="12">
        <v>6</v>
      </c>
      <c r="R270" s="12">
        <v>310362</v>
      </c>
      <c r="S270" s="12">
        <v>0</v>
      </c>
      <c r="T270" s="12">
        <v>0</v>
      </c>
      <c r="U270" s="12">
        <v>412</v>
      </c>
      <c r="V270" s="12">
        <v>24889397</v>
      </c>
    </row>
    <row r="271" spans="1:22" x14ac:dyDescent="0.2">
      <c r="A271" s="11">
        <v>10204</v>
      </c>
      <c r="B271" s="1" t="s">
        <v>283</v>
      </c>
      <c r="C271" s="12">
        <v>54</v>
      </c>
      <c r="D271" s="12">
        <v>4023864</v>
      </c>
      <c r="E271" s="12">
        <v>112</v>
      </c>
      <c r="F271" s="12">
        <v>5793424</v>
      </c>
      <c r="G271" s="12">
        <v>29</v>
      </c>
      <c r="H271" s="12">
        <v>2160964</v>
      </c>
      <c r="I271" s="12">
        <v>24</v>
      </c>
      <c r="J271" s="12">
        <v>1241448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219</v>
      </c>
      <c r="V271" s="12">
        <v>13219700</v>
      </c>
    </row>
    <row r="272" spans="1:22" x14ac:dyDescent="0.2">
      <c r="A272" s="11">
        <v>10210</v>
      </c>
      <c r="B272" s="1" t="s">
        <v>284</v>
      </c>
      <c r="C272" s="12">
        <v>129</v>
      </c>
      <c r="D272" s="12">
        <v>9612564</v>
      </c>
      <c r="E272" s="12">
        <v>213</v>
      </c>
      <c r="F272" s="12">
        <v>11017851</v>
      </c>
      <c r="G272" s="12">
        <v>48</v>
      </c>
      <c r="H272" s="12">
        <v>3576768</v>
      </c>
      <c r="I272" s="12">
        <v>44</v>
      </c>
      <c r="J272" s="12">
        <v>2275988</v>
      </c>
      <c r="K272" s="12">
        <v>0</v>
      </c>
      <c r="L272" s="12">
        <v>0</v>
      </c>
      <c r="M272" s="12">
        <v>0</v>
      </c>
      <c r="N272" s="12">
        <v>0</v>
      </c>
      <c r="O272" s="12">
        <v>17</v>
      </c>
      <c r="P272" s="12">
        <v>1266772</v>
      </c>
      <c r="Q272" s="12">
        <v>5</v>
      </c>
      <c r="R272" s="12">
        <v>258635</v>
      </c>
      <c r="S272" s="12">
        <v>0</v>
      </c>
      <c r="T272" s="12">
        <v>0</v>
      </c>
      <c r="U272" s="12">
        <v>456</v>
      </c>
      <c r="V272" s="12">
        <v>28008578</v>
      </c>
    </row>
    <row r="273" spans="1:22" x14ac:dyDescent="0.2">
      <c r="A273" s="11">
        <v>10401</v>
      </c>
      <c r="B273" s="1" t="s">
        <v>285</v>
      </c>
      <c r="C273" s="12">
        <v>75</v>
      </c>
      <c r="D273" s="12">
        <v>5588700</v>
      </c>
      <c r="E273" s="12">
        <v>92</v>
      </c>
      <c r="F273" s="12">
        <v>4758884</v>
      </c>
      <c r="G273" s="12">
        <v>23</v>
      </c>
      <c r="H273" s="12">
        <v>1713868</v>
      </c>
      <c r="I273" s="12">
        <v>11</v>
      </c>
      <c r="J273" s="12">
        <v>568997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201</v>
      </c>
      <c r="V273" s="12">
        <v>12630449</v>
      </c>
    </row>
    <row r="274" spans="1:22" x14ac:dyDescent="0.2">
      <c r="A274" s="11">
        <v>10403</v>
      </c>
      <c r="B274" s="1" t="s">
        <v>286</v>
      </c>
      <c r="C274" s="12">
        <v>140</v>
      </c>
      <c r="D274" s="12">
        <v>10432240</v>
      </c>
      <c r="E274" s="12">
        <v>158</v>
      </c>
      <c r="F274" s="12">
        <v>8172866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10</v>
      </c>
      <c r="P274" s="12">
        <v>745160</v>
      </c>
      <c r="Q274" s="12">
        <v>3</v>
      </c>
      <c r="R274" s="12">
        <v>155181</v>
      </c>
      <c r="S274" s="12">
        <v>0</v>
      </c>
      <c r="T274" s="12">
        <v>0</v>
      </c>
      <c r="U274" s="12">
        <v>311</v>
      </c>
      <c r="V274" s="12">
        <v>19505447</v>
      </c>
    </row>
    <row r="275" spans="1:22" x14ac:dyDescent="0.2">
      <c r="A275" s="11">
        <v>10402</v>
      </c>
      <c r="B275" s="1" t="s">
        <v>287</v>
      </c>
      <c r="C275" s="12">
        <v>48</v>
      </c>
      <c r="D275" s="12">
        <v>3576768</v>
      </c>
      <c r="E275" s="12">
        <v>72</v>
      </c>
      <c r="F275" s="12">
        <v>3724344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120</v>
      </c>
      <c r="V275" s="12">
        <v>7301112</v>
      </c>
    </row>
    <row r="276" spans="1:22" x14ac:dyDescent="0.2">
      <c r="A276" s="11">
        <v>10404</v>
      </c>
      <c r="B276" s="1" t="s">
        <v>288</v>
      </c>
      <c r="C276" s="12">
        <v>34</v>
      </c>
      <c r="D276" s="12">
        <v>2533544</v>
      </c>
      <c r="E276" s="12">
        <v>44</v>
      </c>
      <c r="F276" s="12">
        <v>2275988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78</v>
      </c>
      <c r="V276" s="12">
        <v>4809532</v>
      </c>
    </row>
    <row r="277" spans="1:22" x14ac:dyDescent="0.2">
      <c r="A277" s="11">
        <v>11201</v>
      </c>
      <c r="B277" s="1" t="s">
        <v>289</v>
      </c>
      <c r="C277" s="12">
        <v>262</v>
      </c>
      <c r="D277" s="12">
        <v>19523192</v>
      </c>
      <c r="E277" s="12">
        <v>364</v>
      </c>
      <c r="F277" s="12">
        <v>18828628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31</v>
      </c>
      <c r="P277" s="12">
        <v>2309996</v>
      </c>
      <c r="Q277" s="12">
        <v>15</v>
      </c>
      <c r="R277" s="12">
        <v>775905</v>
      </c>
      <c r="S277" s="12">
        <v>0</v>
      </c>
      <c r="T277" s="12">
        <v>0</v>
      </c>
      <c r="U277" s="12">
        <v>672</v>
      </c>
      <c r="V277" s="12">
        <v>41437721</v>
      </c>
    </row>
    <row r="278" spans="1:22" x14ac:dyDescent="0.2">
      <c r="A278" s="11">
        <v>11202</v>
      </c>
      <c r="B278" s="1" t="s">
        <v>290</v>
      </c>
      <c r="C278" s="12">
        <v>87</v>
      </c>
      <c r="D278" s="12">
        <v>6482892</v>
      </c>
      <c r="E278" s="12">
        <v>125</v>
      </c>
      <c r="F278" s="12">
        <v>6465875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212</v>
      </c>
      <c r="V278" s="12">
        <v>12948767</v>
      </c>
    </row>
    <row r="279" spans="1:22" x14ac:dyDescent="0.2">
      <c r="A279" s="11">
        <v>11203</v>
      </c>
      <c r="B279" s="1" t="s">
        <v>291</v>
      </c>
      <c r="C279" s="12">
        <v>26</v>
      </c>
      <c r="D279" s="12">
        <v>1937416</v>
      </c>
      <c r="E279" s="12">
        <v>37</v>
      </c>
      <c r="F279" s="12">
        <v>1913899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63</v>
      </c>
      <c r="V279" s="12">
        <v>3851315</v>
      </c>
    </row>
    <row r="280" spans="1:22" x14ac:dyDescent="0.2">
      <c r="A280" s="11">
        <v>11401</v>
      </c>
      <c r="B280" s="1" t="s">
        <v>292</v>
      </c>
      <c r="C280" s="12">
        <v>64</v>
      </c>
      <c r="D280" s="12">
        <v>4769024</v>
      </c>
      <c r="E280" s="12">
        <v>91</v>
      </c>
      <c r="F280" s="12">
        <v>4707157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155</v>
      </c>
      <c r="V280" s="12">
        <v>9476181</v>
      </c>
    </row>
    <row r="281" spans="1:22" x14ac:dyDescent="0.2">
      <c r="A281" s="11">
        <v>11402</v>
      </c>
      <c r="B281" s="1" t="s">
        <v>293</v>
      </c>
      <c r="C281" s="12">
        <v>33</v>
      </c>
      <c r="D281" s="12">
        <v>2459028</v>
      </c>
      <c r="E281" s="12">
        <v>69</v>
      </c>
      <c r="F281" s="12">
        <v>3569163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372580</v>
      </c>
      <c r="Q281" s="12">
        <v>1</v>
      </c>
      <c r="R281" s="12">
        <v>51727</v>
      </c>
      <c r="S281" s="12">
        <v>0</v>
      </c>
      <c r="T281" s="12">
        <v>0</v>
      </c>
      <c r="U281" s="12">
        <v>108</v>
      </c>
      <c r="V281" s="12">
        <v>6452498</v>
      </c>
    </row>
    <row r="282" spans="1:22" x14ac:dyDescent="0.2">
      <c r="A282" s="11">
        <v>11301</v>
      </c>
      <c r="B282" s="1" t="s">
        <v>294</v>
      </c>
      <c r="C282" s="12">
        <v>37</v>
      </c>
      <c r="D282" s="12">
        <v>2757092</v>
      </c>
      <c r="E282" s="12">
        <v>92</v>
      </c>
      <c r="F282" s="12">
        <v>4758884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17</v>
      </c>
      <c r="P282" s="12">
        <v>1266772</v>
      </c>
      <c r="Q282" s="12">
        <v>5</v>
      </c>
      <c r="R282" s="12">
        <v>258635</v>
      </c>
      <c r="S282" s="12">
        <v>0</v>
      </c>
      <c r="T282" s="12">
        <v>0</v>
      </c>
      <c r="U282" s="12">
        <v>151</v>
      </c>
      <c r="V282" s="12">
        <v>9041383</v>
      </c>
    </row>
    <row r="283" spans="1:22" x14ac:dyDescent="0.2">
      <c r="A283" s="11">
        <v>11302</v>
      </c>
      <c r="B283" s="1" t="s">
        <v>295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</row>
    <row r="284" spans="1:22" x14ac:dyDescent="0.2">
      <c r="A284" s="11">
        <v>11303</v>
      </c>
      <c r="B284" s="1" t="s">
        <v>296</v>
      </c>
      <c r="C284" s="12">
        <v>10</v>
      </c>
      <c r="D284" s="12">
        <v>745160</v>
      </c>
      <c r="E284" s="12">
        <v>14</v>
      </c>
      <c r="F284" s="12">
        <v>724178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7</v>
      </c>
      <c r="P284" s="12">
        <v>521612</v>
      </c>
      <c r="Q284" s="12">
        <v>3</v>
      </c>
      <c r="R284" s="12">
        <v>155181</v>
      </c>
      <c r="S284" s="12">
        <v>0</v>
      </c>
      <c r="T284" s="12">
        <v>0</v>
      </c>
      <c r="U284" s="12">
        <v>34</v>
      </c>
      <c r="V284" s="12">
        <v>2146131</v>
      </c>
    </row>
    <row r="285" spans="1:22" x14ac:dyDescent="0.2">
      <c r="A285" s="11">
        <v>11101</v>
      </c>
      <c r="B285" s="1" t="s">
        <v>297</v>
      </c>
      <c r="C285" s="12">
        <v>286</v>
      </c>
      <c r="D285" s="12">
        <v>21311576</v>
      </c>
      <c r="E285" s="12">
        <v>458</v>
      </c>
      <c r="F285" s="12">
        <v>23690966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81</v>
      </c>
      <c r="P285" s="12">
        <v>6035796</v>
      </c>
      <c r="Q285" s="12">
        <v>24</v>
      </c>
      <c r="R285" s="12">
        <v>1241448</v>
      </c>
      <c r="S285" s="12">
        <v>0</v>
      </c>
      <c r="T285" s="12">
        <v>0</v>
      </c>
      <c r="U285" s="12">
        <v>849</v>
      </c>
      <c r="V285" s="12">
        <v>52279786</v>
      </c>
    </row>
    <row r="286" spans="1:22" x14ac:dyDescent="0.2">
      <c r="A286" s="11">
        <v>11102</v>
      </c>
      <c r="B286" s="1" t="s">
        <v>298</v>
      </c>
      <c r="C286" s="12">
        <v>21</v>
      </c>
      <c r="D286" s="12">
        <v>1564836</v>
      </c>
      <c r="E286" s="12">
        <v>9</v>
      </c>
      <c r="F286" s="12">
        <v>465543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6</v>
      </c>
      <c r="P286" s="12">
        <v>447096</v>
      </c>
      <c r="Q286" s="12">
        <v>2</v>
      </c>
      <c r="R286" s="12">
        <v>103454</v>
      </c>
      <c r="S286" s="12">
        <v>0</v>
      </c>
      <c r="T286" s="12">
        <v>0</v>
      </c>
      <c r="U286" s="12">
        <v>38</v>
      </c>
      <c r="V286" s="12">
        <v>2580929</v>
      </c>
    </row>
    <row r="287" spans="1:22" x14ac:dyDescent="0.2">
      <c r="A287" s="11">
        <v>12401</v>
      </c>
      <c r="B287" s="1" t="s">
        <v>299</v>
      </c>
      <c r="C287" s="12">
        <v>104</v>
      </c>
      <c r="D287" s="12">
        <v>7749664</v>
      </c>
      <c r="E287" s="12">
        <v>278</v>
      </c>
      <c r="F287" s="12">
        <v>14380106</v>
      </c>
      <c r="G287" s="12">
        <v>18</v>
      </c>
      <c r="H287" s="12">
        <v>1341288</v>
      </c>
      <c r="I287" s="12">
        <v>75</v>
      </c>
      <c r="J287" s="12">
        <v>3879525</v>
      </c>
      <c r="K287" s="12">
        <v>13</v>
      </c>
      <c r="L287" s="12">
        <v>968708</v>
      </c>
      <c r="M287" s="12">
        <v>2</v>
      </c>
      <c r="N287" s="12">
        <v>103454</v>
      </c>
      <c r="O287" s="12">
        <v>53</v>
      </c>
      <c r="P287" s="12">
        <v>3949348</v>
      </c>
      <c r="Q287" s="12">
        <v>17</v>
      </c>
      <c r="R287" s="12">
        <v>879359</v>
      </c>
      <c r="S287" s="12">
        <v>0</v>
      </c>
      <c r="T287" s="12">
        <v>0</v>
      </c>
      <c r="U287" s="12">
        <v>560</v>
      </c>
      <c r="V287" s="12">
        <v>33251452</v>
      </c>
    </row>
    <row r="288" spans="1:22" x14ac:dyDescent="0.2">
      <c r="A288" s="11">
        <v>12402</v>
      </c>
      <c r="B288" s="1" t="s">
        <v>300</v>
      </c>
      <c r="C288" s="12">
        <v>16</v>
      </c>
      <c r="D288" s="12">
        <v>1192256</v>
      </c>
      <c r="E288" s="12">
        <v>12</v>
      </c>
      <c r="F288" s="12">
        <v>620724</v>
      </c>
      <c r="G288" s="12">
        <v>6</v>
      </c>
      <c r="H288" s="12">
        <v>447096</v>
      </c>
      <c r="I288" s="12">
        <v>4</v>
      </c>
      <c r="J288" s="12">
        <v>206908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38</v>
      </c>
      <c r="V288" s="12">
        <v>2466984</v>
      </c>
    </row>
    <row r="289" spans="1:22" x14ac:dyDescent="0.2">
      <c r="A289" s="11">
        <v>12103</v>
      </c>
      <c r="B289" s="1" t="s">
        <v>301</v>
      </c>
      <c r="C289" s="12">
        <v>6</v>
      </c>
      <c r="D289" s="12">
        <v>447096</v>
      </c>
      <c r="E289" s="12">
        <v>4</v>
      </c>
      <c r="F289" s="12">
        <v>206908</v>
      </c>
      <c r="G289" s="12">
        <v>3</v>
      </c>
      <c r="H289" s="12">
        <v>223548</v>
      </c>
      <c r="I289" s="12">
        <v>3</v>
      </c>
      <c r="J289" s="12">
        <v>155181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16</v>
      </c>
      <c r="V289" s="12">
        <v>1032733</v>
      </c>
    </row>
    <row r="290" spans="1:22" x14ac:dyDescent="0.2">
      <c r="A290" s="11">
        <v>12104</v>
      </c>
      <c r="B290" s="1" t="s">
        <v>302</v>
      </c>
      <c r="C290" s="12">
        <v>7</v>
      </c>
      <c r="D290" s="12">
        <v>521612</v>
      </c>
      <c r="E290" s="12">
        <v>11</v>
      </c>
      <c r="F290" s="12">
        <v>568997</v>
      </c>
      <c r="G290" s="12">
        <v>1</v>
      </c>
      <c r="H290" s="12">
        <v>74516</v>
      </c>
      <c r="I290" s="12">
        <v>5</v>
      </c>
      <c r="J290" s="12">
        <v>258635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1</v>
      </c>
      <c r="T290" s="12">
        <v>0</v>
      </c>
      <c r="U290" s="12">
        <v>25</v>
      </c>
      <c r="V290" s="12">
        <v>1423760</v>
      </c>
    </row>
    <row r="291" spans="1:22" x14ac:dyDescent="0.2">
      <c r="A291" s="11">
        <v>12101</v>
      </c>
      <c r="B291" s="1" t="s">
        <v>303</v>
      </c>
      <c r="C291" s="12">
        <v>586</v>
      </c>
      <c r="D291" s="12">
        <v>43666376</v>
      </c>
      <c r="E291" s="12">
        <v>1446</v>
      </c>
      <c r="F291" s="12">
        <v>74797242</v>
      </c>
      <c r="G291" s="12">
        <v>190</v>
      </c>
      <c r="H291" s="12">
        <v>14158040</v>
      </c>
      <c r="I291" s="12">
        <v>226</v>
      </c>
      <c r="J291" s="12">
        <v>11690302</v>
      </c>
      <c r="K291" s="12">
        <v>15</v>
      </c>
      <c r="L291" s="12">
        <v>1117740</v>
      </c>
      <c r="M291" s="12">
        <v>25</v>
      </c>
      <c r="N291" s="12">
        <v>1293175</v>
      </c>
      <c r="O291" s="12">
        <v>42</v>
      </c>
      <c r="P291" s="12">
        <v>3129672</v>
      </c>
      <c r="Q291" s="12">
        <v>17</v>
      </c>
      <c r="R291" s="12">
        <v>879359</v>
      </c>
      <c r="S291" s="12">
        <v>0</v>
      </c>
      <c r="T291" s="12">
        <v>0</v>
      </c>
      <c r="U291" s="12">
        <v>2547</v>
      </c>
      <c r="V291" s="12">
        <v>150731906</v>
      </c>
    </row>
    <row r="292" spans="1:22" x14ac:dyDescent="0.2">
      <c r="A292" s="11">
        <v>12102</v>
      </c>
      <c r="B292" s="1" t="s">
        <v>304</v>
      </c>
      <c r="C292" s="12">
        <v>9</v>
      </c>
      <c r="D292" s="12">
        <v>670644</v>
      </c>
      <c r="E292" s="12">
        <v>15</v>
      </c>
      <c r="F292" s="12">
        <v>775905</v>
      </c>
      <c r="G292" s="12">
        <v>3</v>
      </c>
      <c r="H292" s="12">
        <v>223548</v>
      </c>
      <c r="I292" s="12">
        <v>3</v>
      </c>
      <c r="J292" s="12">
        <v>155181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2</v>
      </c>
      <c r="T292" s="12">
        <v>86079</v>
      </c>
      <c r="U292" s="12">
        <v>32</v>
      </c>
      <c r="V292" s="12">
        <v>1911357</v>
      </c>
    </row>
    <row r="293" spans="1:22" x14ac:dyDescent="0.2">
      <c r="A293" s="11">
        <v>12301</v>
      </c>
      <c r="B293" s="1" t="s">
        <v>305</v>
      </c>
      <c r="C293" s="12">
        <v>41</v>
      </c>
      <c r="D293" s="12">
        <v>3055156</v>
      </c>
      <c r="E293" s="12">
        <v>110</v>
      </c>
      <c r="F293" s="12">
        <v>5689970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151</v>
      </c>
      <c r="V293" s="12">
        <v>8745126</v>
      </c>
    </row>
    <row r="294" spans="1:22" x14ac:dyDescent="0.2">
      <c r="A294" s="11">
        <v>12302</v>
      </c>
      <c r="B294" s="1" t="s">
        <v>306</v>
      </c>
      <c r="C294" s="12">
        <v>10</v>
      </c>
      <c r="D294" s="12">
        <v>745160</v>
      </c>
      <c r="E294" s="12">
        <v>12</v>
      </c>
      <c r="F294" s="12">
        <v>620724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22</v>
      </c>
      <c r="V294" s="12">
        <v>1365884</v>
      </c>
    </row>
    <row r="295" spans="1:22" x14ac:dyDescent="0.2">
      <c r="A295" s="11">
        <v>12303</v>
      </c>
      <c r="B295" s="1" t="s">
        <v>307</v>
      </c>
      <c r="C295" s="12">
        <v>4</v>
      </c>
      <c r="D295" s="12">
        <v>298064</v>
      </c>
      <c r="E295" s="12">
        <v>6</v>
      </c>
      <c r="F295" s="12">
        <v>310362</v>
      </c>
      <c r="G295" s="12">
        <v>4</v>
      </c>
      <c r="H295" s="12">
        <v>298064</v>
      </c>
      <c r="I295" s="12">
        <v>2</v>
      </c>
      <c r="J295" s="12">
        <v>103454</v>
      </c>
      <c r="K295" s="12">
        <v>0</v>
      </c>
      <c r="L295" s="12">
        <v>0</v>
      </c>
      <c r="M295" s="12">
        <v>0</v>
      </c>
      <c r="N295" s="12">
        <v>0</v>
      </c>
      <c r="O295" s="12">
        <v>3</v>
      </c>
      <c r="P295" s="12">
        <v>223548</v>
      </c>
      <c r="Q295" s="12">
        <v>1</v>
      </c>
      <c r="R295" s="12">
        <v>51727</v>
      </c>
      <c r="S295" s="12">
        <v>0</v>
      </c>
      <c r="T295" s="12">
        <v>0</v>
      </c>
      <c r="U295" s="12">
        <v>20</v>
      </c>
      <c r="V295" s="12">
        <v>1285219</v>
      </c>
    </row>
    <row r="296" spans="1:22" x14ac:dyDescent="0.2">
      <c r="A296" s="11">
        <v>12201</v>
      </c>
      <c r="B296" s="1" t="s">
        <v>308</v>
      </c>
      <c r="C296" s="12">
        <v>23</v>
      </c>
      <c r="D296" s="12">
        <v>1713868</v>
      </c>
      <c r="E296" s="12">
        <v>68</v>
      </c>
      <c r="F296" s="12">
        <v>3517436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2</v>
      </c>
      <c r="N296" s="12">
        <v>103454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93</v>
      </c>
      <c r="V296" s="12">
        <v>5334758</v>
      </c>
    </row>
    <row r="297" spans="1:22" x14ac:dyDescent="0.2">
      <c r="A297" s="11">
        <v>13101</v>
      </c>
      <c r="B297" s="1" t="s">
        <v>309</v>
      </c>
      <c r="C297" s="12">
        <v>1481</v>
      </c>
      <c r="D297" s="12">
        <v>110358196</v>
      </c>
      <c r="E297" s="12">
        <v>2086</v>
      </c>
      <c r="F297" s="12">
        <v>107902522</v>
      </c>
      <c r="G297" s="12">
        <v>99</v>
      </c>
      <c r="H297" s="12">
        <v>7377084</v>
      </c>
      <c r="I297" s="12">
        <v>340</v>
      </c>
      <c r="J297" s="12">
        <v>17587180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1</v>
      </c>
      <c r="T297" s="12">
        <v>31644</v>
      </c>
      <c r="U297" s="12">
        <v>4007</v>
      </c>
      <c r="V297" s="12">
        <v>243256626</v>
      </c>
    </row>
    <row r="298" spans="1:22" x14ac:dyDescent="0.2">
      <c r="A298" s="11">
        <v>13123</v>
      </c>
      <c r="B298" s="1" t="s">
        <v>310</v>
      </c>
      <c r="C298" s="12">
        <v>368</v>
      </c>
      <c r="D298" s="12">
        <v>27421888</v>
      </c>
      <c r="E298" s="12">
        <v>597</v>
      </c>
      <c r="F298" s="12">
        <v>30881019</v>
      </c>
      <c r="G298" s="12">
        <v>208</v>
      </c>
      <c r="H298" s="12">
        <v>15499328</v>
      </c>
      <c r="I298" s="12">
        <v>224</v>
      </c>
      <c r="J298" s="12">
        <v>11586848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1397</v>
      </c>
      <c r="V298" s="12">
        <v>85389083</v>
      </c>
    </row>
    <row r="299" spans="1:22" x14ac:dyDescent="0.2">
      <c r="A299" s="11">
        <v>13120</v>
      </c>
      <c r="B299" s="1" t="s">
        <v>311</v>
      </c>
      <c r="C299" s="12">
        <v>677</v>
      </c>
      <c r="D299" s="12">
        <v>50447332</v>
      </c>
      <c r="E299" s="12">
        <v>712</v>
      </c>
      <c r="F299" s="12">
        <v>36829624</v>
      </c>
      <c r="G299" s="12">
        <v>392</v>
      </c>
      <c r="H299" s="12">
        <v>29210272</v>
      </c>
      <c r="I299" s="12">
        <v>340</v>
      </c>
      <c r="J299" s="12">
        <v>17587180</v>
      </c>
      <c r="K299" s="12">
        <v>0</v>
      </c>
      <c r="L299" s="12">
        <v>0</v>
      </c>
      <c r="M299" s="12">
        <v>0</v>
      </c>
      <c r="N299" s="12">
        <v>0</v>
      </c>
      <c r="O299" s="12">
        <v>50</v>
      </c>
      <c r="P299" s="12">
        <v>3725800</v>
      </c>
      <c r="Q299" s="12">
        <v>5</v>
      </c>
      <c r="R299" s="12">
        <v>258635</v>
      </c>
      <c r="S299" s="12">
        <v>0</v>
      </c>
      <c r="T299" s="12">
        <v>0</v>
      </c>
      <c r="U299" s="12">
        <v>2176</v>
      </c>
      <c r="V299" s="12">
        <v>138058843</v>
      </c>
    </row>
    <row r="300" spans="1:22" x14ac:dyDescent="0.2">
      <c r="A300" s="11">
        <v>13130</v>
      </c>
      <c r="B300" s="1" t="s">
        <v>312</v>
      </c>
      <c r="C300" s="12">
        <v>235</v>
      </c>
      <c r="D300" s="12">
        <v>17511260</v>
      </c>
      <c r="E300" s="12">
        <v>285</v>
      </c>
      <c r="F300" s="12">
        <v>14742195</v>
      </c>
      <c r="G300" s="12">
        <v>223</v>
      </c>
      <c r="H300" s="12">
        <v>16617068</v>
      </c>
      <c r="I300" s="12">
        <v>223</v>
      </c>
      <c r="J300" s="12">
        <v>11535121</v>
      </c>
      <c r="K300" s="12">
        <v>0</v>
      </c>
      <c r="L300" s="12">
        <v>0</v>
      </c>
      <c r="M300" s="12">
        <v>0</v>
      </c>
      <c r="N300" s="12">
        <v>0</v>
      </c>
      <c r="O300" s="12">
        <v>70</v>
      </c>
      <c r="P300" s="12">
        <v>5216120</v>
      </c>
      <c r="Q300" s="12">
        <v>26</v>
      </c>
      <c r="R300" s="12">
        <v>1344902</v>
      </c>
      <c r="S300" s="12">
        <v>0</v>
      </c>
      <c r="T300" s="12">
        <v>0</v>
      </c>
      <c r="U300" s="12">
        <v>1062</v>
      </c>
      <c r="V300" s="12">
        <v>66966666</v>
      </c>
    </row>
    <row r="301" spans="1:22" x14ac:dyDescent="0.2">
      <c r="A301" s="11">
        <v>13126</v>
      </c>
      <c r="B301" s="1" t="s">
        <v>313</v>
      </c>
      <c r="C301" s="12">
        <v>497</v>
      </c>
      <c r="D301" s="12">
        <v>37034452</v>
      </c>
      <c r="E301" s="12">
        <v>766</v>
      </c>
      <c r="F301" s="12">
        <v>39622882</v>
      </c>
      <c r="G301" s="12">
        <v>225</v>
      </c>
      <c r="H301" s="12">
        <v>16766100</v>
      </c>
      <c r="I301" s="12">
        <v>246</v>
      </c>
      <c r="J301" s="12">
        <v>12724842</v>
      </c>
      <c r="K301" s="12">
        <v>0</v>
      </c>
      <c r="L301" s="12">
        <v>0</v>
      </c>
      <c r="M301" s="12">
        <v>0</v>
      </c>
      <c r="N301" s="12">
        <v>0</v>
      </c>
      <c r="O301" s="12">
        <v>76</v>
      </c>
      <c r="P301" s="12">
        <v>5663216</v>
      </c>
      <c r="Q301" s="12">
        <v>43</v>
      </c>
      <c r="R301" s="12">
        <v>2224261</v>
      </c>
      <c r="S301" s="12">
        <v>0</v>
      </c>
      <c r="T301" s="12">
        <v>0</v>
      </c>
      <c r="U301" s="12">
        <v>1853</v>
      </c>
      <c r="V301" s="12">
        <v>114035753</v>
      </c>
    </row>
    <row r="302" spans="1:22" x14ac:dyDescent="0.2">
      <c r="A302" s="11">
        <v>13114</v>
      </c>
      <c r="B302" s="1" t="s">
        <v>314</v>
      </c>
      <c r="C302" s="12">
        <v>293</v>
      </c>
      <c r="D302" s="12">
        <v>21833188</v>
      </c>
      <c r="E302" s="12">
        <v>635</v>
      </c>
      <c r="F302" s="12">
        <v>32846645</v>
      </c>
      <c r="G302" s="12">
        <v>189</v>
      </c>
      <c r="H302" s="12">
        <v>14083524</v>
      </c>
      <c r="I302" s="12">
        <v>270</v>
      </c>
      <c r="J302" s="12">
        <v>13966290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2</v>
      </c>
      <c r="T302" s="12">
        <v>59484</v>
      </c>
      <c r="U302" s="12">
        <v>1389</v>
      </c>
      <c r="V302" s="12">
        <v>82789131</v>
      </c>
    </row>
    <row r="303" spans="1:22" x14ac:dyDescent="0.2">
      <c r="A303" s="11">
        <v>13119</v>
      </c>
      <c r="B303" s="1" t="s">
        <v>315</v>
      </c>
      <c r="C303" s="12">
        <v>662</v>
      </c>
      <c r="D303" s="12">
        <v>49329592</v>
      </c>
      <c r="E303" s="12">
        <v>1308</v>
      </c>
      <c r="F303" s="12">
        <v>67658916</v>
      </c>
      <c r="G303" s="12">
        <v>193</v>
      </c>
      <c r="H303" s="12">
        <v>14381588</v>
      </c>
      <c r="I303" s="12">
        <v>327</v>
      </c>
      <c r="J303" s="12">
        <v>16914729</v>
      </c>
      <c r="K303" s="12">
        <v>0</v>
      </c>
      <c r="L303" s="12">
        <v>0</v>
      </c>
      <c r="M303" s="12">
        <v>0</v>
      </c>
      <c r="N303" s="12">
        <v>0</v>
      </c>
      <c r="O303" s="12">
        <v>408</v>
      </c>
      <c r="P303" s="12">
        <v>30402528</v>
      </c>
      <c r="Q303" s="12">
        <v>149</v>
      </c>
      <c r="R303" s="12">
        <v>7707323</v>
      </c>
      <c r="S303" s="12">
        <v>2</v>
      </c>
      <c r="T303" s="12">
        <v>108868</v>
      </c>
      <c r="U303" s="12">
        <v>3049</v>
      </c>
      <c r="V303" s="12">
        <v>186503544</v>
      </c>
    </row>
    <row r="304" spans="1:22" x14ac:dyDescent="0.2">
      <c r="A304" s="11">
        <v>13109</v>
      </c>
      <c r="B304" s="1" t="s">
        <v>316</v>
      </c>
      <c r="C304" s="12">
        <v>256</v>
      </c>
      <c r="D304" s="12">
        <v>19076096</v>
      </c>
      <c r="E304" s="12">
        <v>182</v>
      </c>
      <c r="F304" s="12">
        <v>9414314</v>
      </c>
      <c r="G304" s="12">
        <v>185</v>
      </c>
      <c r="H304" s="12">
        <v>13785460</v>
      </c>
      <c r="I304" s="12">
        <v>141</v>
      </c>
      <c r="J304" s="12">
        <v>7293507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764</v>
      </c>
      <c r="V304" s="12">
        <v>49569377</v>
      </c>
    </row>
    <row r="305" spans="1:22" x14ac:dyDescent="0.2">
      <c r="A305" s="11">
        <v>13124</v>
      </c>
      <c r="B305" s="1" t="s">
        <v>317</v>
      </c>
      <c r="C305" s="12">
        <v>0</v>
      </c>
      <c r="D305" s="12">
        <v>0</v>
      </c>
      <c r="E305" s="12">
        <v>0</v>
      </c>
      <c r="F305" s="12">
        <v>0</v>
      </c>
      <c r="G305" s="12">
        <v>577</v>
      </c>
      <c r="H305" s="12">
        <v>42995732</v>
      </c>
      <c r="I305" s="12">
        <v>451</v>
      </c>
      <c r="J305" s="12">
        <v>23328877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17</v>
      </c>
      <c r="T305" s="12">
        <v>1266772</v>
      </c>
      <c r="U305" s="12">
        <v>1045</v>
      </c>
      <c r="V305" s="12">
        <v>67591381</v>
      </c>
    </row>
    <row r="306" spans="1:22" x14ac:dyDescent="0.2">
      <c r="A306" s="11">
        <v>13128</v>
      </c>
      <c r="B306" s="1" t="s">
        <v>318</v>
      </c>
      <c r="C306" s="12">
        <v>528</v>
      </c>
      <c r="D306" s="12">
        <v>39344448</v>
      </c>
      <c r="E306" s="12">
        <v>376</v>
      </c>
      <c r="F306" s="12">
        <v>19449352</v>
      </c>
      <c r="G306" s="12">
        <v>454</v>
      </c>
      <c r="H306" s="12">
        <v>33830264</v>
      </c>
      <c r="I306" s="12">
        <v>417</v>
      </c>
      <c r="J306" s="12">
        <v>21570159</v>
      </c>
      <c r="K306" s="12">
        <v>0</v>
      </c>
      <c r="L306" s="12">
        <v>0</v>
      </c>
      <c r="M306" s="12">
        <v>0</v>
      </c>
      <c r="N306" s="12">
        <v>0</v>
      </c>
      <c r="O306" s="12">
        <v>233</v>
      </c>
      <c r="P306" s="12">
        <v>17362228</v>
      </c>
      <c r="Q306" s="12">
        <v>15</v>
      </c>
      <c r="R306" s="12">
        <v>775905</v>
      </c>
      <c r="S306" s="12">
        <v>43</v>
      </c>
      <c r="T306" s="12">
        <v>2235513</v>
      </c>
      <c r="U306" s="12">
        <v>2066</v>
      </c>
      <c r="V306" s="12">
        <v>134567869</v>
      </c>
    </row>
    <row r="307" spans="1:22" x14ac:dyDescent="0.2">
      <c r="A307" s="11">
        <v>13125</v>
      </c>
      <c r="B307" s="1" t="s">
        <v>319</v>
      </c>
      <c r="C307" s="12">
        <v>562</v>
      </c>
      <c r="D307" s="12">
        <v>41877992</v>
      </c>
      <c r="E307" s="12">
        <v>540</v>
      </c>
      <c r="F307" s="12">
        <v>27932580</v>
      </c>
      <c r="G307" s="12">
        <v>467</v>
      </c>
      <c r="H307" s="12">
        <v>34798972</v>
      </c>
      <c r="I307" s="12">
        <v>325</v>
      </c>
      <c r="J307" s="12">
        <v>16811275</v>
      </c>
      <c r="K307" s="12">
        <v>6</v>
      </c>
      <c r="L307" s="12">
        <v>447096</v>
      </c>
      <c r="M307" s="12">
        <v>3</v>
      </c>
      <c r="N307" s="12">
        <v>155181</v>
      </c>
      <c r="O307" s="12">
        <v>209</v>
      </c>
      <c r="P307" s="12">
        <v>15573844</v>
      </c>
      <c r="Q307" s="12">
        <v>65</v>
      </c>
      <c r="R307" s="12">
        <v>3362255</v>
      </c>
      <c r="S307" s="12">
        <v>0</v>
      </c>
      <c r="T307" s="12">
        <v>0</v>
      </c>
      <c r="U307" s="12">
        <v>2177</v>
      </c>
      <c r="V307" s="12">
        <v>140959195</v>
      </c>
    </row>
    <row r="308" spans="1:22" x14ac:dyDescent="0.2">
      <c r="A308" s="11">
        <v>13104</v>
      </c>
      <c r="B308" s="1" t="s">
        <v>320</v>
      </c>
      <c r="C308" s="12">
        <v>495</v>
      </c>
      <c r="D308" s="12">
        <v>36885420</v>
      </c>
      <c r="E308" s="12">
        <v>630</v>
      </c>
      <c r="F308" s="12">
        <v>32588010</v>
      </c>
      <c r="G308" s="12">
        <v>330</v>
      </c>
      <c r="H308" s="12">
        <v>24590280</v>
      </c>
      <c r="I308" s="12">
        <v>339</v>
      </c>
      <c r="J308" s="12">
        <v>17535453</v>
      </c>
      <c r="K308" s="12">
        <v>0</v>
      </c>
      <c r="L308" s="12">
        <v>0</v>
      </c>
      <c r="M308" s="12">
        <v>0</v>
      </c>
      <c r="N308" s="12">
        <v>0</v>
      </c>
      <c r="O308" s="12">
        <v>195</v>
      </c>
      <c r="P308" s="12">
        <v>14530620</v>
      </c>
      <c r="Q308" s="12">
        <v>48</v>
      </c>
      <c r="R308" s="12">
        <v>2482896</v>
      </c>
      <c r="S308" s="12">
        <v>55</v>
      </c>
      <c r="T308" s="12">
        <v>0</v>
      </c>
      <c r="U308" s="12">
        <v>2092</v>
      </c>
      <c r="V308" s="12">
        <v>128612679</v>
      </c>
    </row>
    <row r="309" spans="1:22" x14ac:dyDescent="0.2">
      <c r="A309" s="11">
        <v>13110</v>
      </c>
      <c r="B309" s="1" t="s">
        <v>321</v>
      </c>
      <c r="C309" s="12">
        <v>1013</v>
      </c>
      <c r="D309" s="12">
        <v>75484708</v>
      </c>
      <c r="E309" s="12">
        <v>843</v>
      </c>
      <c r="F309" s="12">
        <v>43605861</v>
      </c>
      <c r="G309" s="12">
        <v>1005</v>
      </c>
      <c r="H309" s="12">
        <v>74888580</v>
      </c>
      <c r="I309" s="12">
        <v>720</v>
      </c>
      <c r="J309" s="12">
        <v>37243440</v>
      </c>
      <c r="K309" s="12">
        <v>0</v>
      </c>
      <c r="L309" s="12">
        <v>0</v>
      </c>
      <c r="M309" s="12">
        <v>0</v>
      </c>
      <c r="N309" s="12">
        <v>0</v>
      </c>
      <c r="O309" s="12">
        <v>339</v>
      </c>
      <c r="P309" s="12">
        <v>25260924</v>
      </c>
      <c r="Q309" s="12">
        <v>21</v>
      </c>
      <c r="R309" s="12">
        <v>1086267</v>
      </c>
      <c r="S309" s="12">
        <v>5</v>
      </c>
      <c r="T309" s="12">
        <v>181014</v>
      </c>
      <c r="U309" s="12">
        <v>3946</v>
      </c>
      <c r="V309" s="12">
        <v>257750794</v>
      </c>
    </row>
    <row r="310" spans="1:22" x14ac:dyDescent="0.2">
      <c r="A310" s="11">
        <v>13111</v>
      </c>
      <c r="B310" s="1" t="s">
        <v>322</v>
      </c>
      <c r="C310" s="12">
        <v>0</v>
      </c>
      <c r="D310" s="12">
        <v>0</v>
      </c>
      <c r="E310" s="12">
        <v>0</v>
      </c>
      <c r="F310" s="12">
        <v>0</v>
      </c>
      <c r="G310" s="12">
        <v>295</v>
      </c>
      <c r="H310" s="12">
        <v>21982220</v>
      </c>
      <c r="I310" s="12">
        <v>389</v>
      </c>
      <c r="J310" s="12">
        <v>20121803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684</v>
      </c>
      <c r="V310" s="12">
        <v>42104023</v>
      </c>
    </row>
    <row r="311" spans="1:22" x14ac:dyDescent="0.2">
      <c r="A311" s="11">
        <v>13113</v>
      </c>
      <c r="B311" s="1" t="s">
        <v>323</v>
      </c>
      <c r="C311" s="12">
        <v>253</v>
      </c>
      <c r="D311" s="12">
        <v>18852548</v>
      </c>
      <c r="E311" s="12">
        <v>276</v>
      </c>
      <c r="F311" s="12">
        <v>14276652</v>
      </c>
      <c r="G311" s="12">
        <v>88</v>
      </c>
      <c r="H311" s="12">
        <v>6557408</v>
      </c>
      <c r="I311" s="12">
        <v>133</v>
      </c>
      <c r="J311" s="12">
        <v>6879691</v>
      </c>
      <c r="K311" s="12">
        <v>0</v>
      </c>
      <c r="L311" s="12">
        <v>0</v>
      </c>
      <c r="M311" s="12">
        <v>0</v>
      </c>
      <c r="N311" s="12">
        <v>0</v>
      </c>
      <c r="O311" s="12">
        <v>121</v>
      </c>
      <c r="P311" s="12">
        <v>9016436</v>
      </c>
      <c r="Q311" s="12">
        <v>46</v>
      </c>
      <c r="R311" s="12">
        <v>2379442</v>
      </c>
      <c r="S311" s="12">
        <v>2</v>
      </c>
      <c r="T311" s="12">
        <v>63290</v>
      </c>
      <c r="U311" s="12">
        <v>919</v>
      </c>
      <c r="V311" s="12">
        <v>58025467</v>
      </c>
    </row>
    <row r="312" spans="1:22" x14ac:dyDescent="0.2">
      <c r="A312" s="11">
        <v>13118</v>
      </c>
      <c r="B312" s="1" t="s">
        <v>324</v>
      </c>
      <c r="C312" s="12">
        <v>0</v>
      </c>
      <c r="D312" s="12">
        <v>0</v>
      </c>
      <c r="E312" s="12">
        <v>0</v>
      </c>
      <c r="F312" s="12">
        <v>0</v>
      </c>
      <c r="G312" s="12">
        <v>376</v>
      </c>
      <c r="H312" s="12">
        <v>28018016</v>
      </c>
      <c r="I312" s="12">
        <v>417</v>
      </c>
      <c r="J312" s="12">
        <v>21570159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3</v>
      </c>
      <c r="T312" s="12">
        <v>163302</v>
      </c>
      <c r="U312" s="12">
        <v>796</v>
      </c>
      <c r="V312" s="12">
        <v>49751477</v>
      </c>
    </row>
    <row r="313" spans="1:22" x14ac:dyDescent="0.2">
      <c r="A313" s="11">
        <v>13122</v>
      </c>
      <c r="B313" s="1" t="s">
        <v>325</v>
      </c>
      <c r="C313" s="12">
        <v>548</v>
      </c>
      <c r="D313" s="12">
        <v>40834768</v>
      </c>
      <c r="E313" s="12">
        <v>643</v>
      </c>
      <c r="F313" s="12">
        <v>33260461</v>
      </c>
      <c r="G313" s="12">
        <v>338</v>
      </c>
      <c r="H313" s="12">
        <v>25186408</v>
      </c>
      <c r="I313" s="12">
        <v>511</v>
      </c>
      <c r="J313" s="12">
        <v>26432497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2040</v>
      </c>
      <c r="V313" s="12">
        <v>125714134</v>
      </c>
    </row>
    <row r="314" spans="1:22" x14ac:dyDescent="0.2">
      <c r="A314" s="11">
        <v>13131</v>
      </c>
      <c r="B314" s="1" t="s">
        <v>326</v>
      </c>
      <c r="C314" s="12">
        <v>510</v>
      </c>
      <c r="D314" s="12">
        <v>38003160</v>
      </c>
      <c r="E314" s="12">
        <v>350</v>
      </c>
      <c r="F314" s="12">
        <v>18104450</v>
      </c>
      <c r="G314" s="12">
        <v>307</v>
      </c>
      <c r="H314" s="12">
        <v>22876412</v>
      </c>
      <c r="I314" s="12">
        <v>239</v>
      </c>
      <c r="J314" s="12">
        <v>12362753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1406</v>
      </c>
      <c r="V314" s="12">
        <v>91346775</v>
      </c>
    </row>
    <row r="315" spans="1:22" x14ac:dyDescent="0.2">
      <c r="A315" s="11">
        <v>13112</v>
      </c>
      <c r="B315" s="1" t="s">
        <v>327</v>
      </c>
      <c r="C315" s="12">
        <v>501</v>
      </c>
      <c r="D315" s="12">
        <v>37332516</v>
      </c>
      <c r="E315" s="12">
        <v>410</v>
      </c>
      <c r="F315" s="12">
        <v>21208070</v>
      </c>
      <c r="G315" s="12">
        <v>445</v>
      </c>
      <c r="H315" s="12">
        <v>33159620</v>
      </c>
      <c r="I315" s="12">
        <v>538</v>
      </c>
      <c r="J315" s="12">
        <v>27829126</v>
      </c>
      <c r="K315" s="12">
        <v>0</v>
      </c>
      <c r="L315" s="12">
        <v>0</v>
      </c>
      <c r="M315" s="12">
        <v>0</v>
      </c>
      <c r="N315" s="12">
        <v>0</v>
      </c>
      <c r="O315" s="12">
        <v>80</v>
      </c>
      <c r="P315" s="12">
        <v>5961280</v>
      </c>
      <c r="Q315" s="12">
        <v>37</v>
      </c>
      <c r="R315" s="12">
        <v>1913899</v>
      </c>
      <c r="S315" s="12">
        <v>13</v>
      </c>
      <c r="T315" s="12">
        <v>0</v>
      </c>
      <c r="U315" s="12">
        <v>2024</v>
      </c>
      <c r="V315" s="12">
        <v>127404511</v>
      </c>
    </row>
    <row r="316" spans="1:22" x14ac:dyDescent="0.2">
      <c r="A316" s="11">
        <v>13117</v>
      </c>
      <c r="B316" s="1" t="s">
        <v>328</v>
      </c>
      <c r="C316" s="12">
        <v>0</v>
      </c>
      <c r="D316" s="12">
        <v>0</v>
      </c>
      <c r="E316" s="12">
        <v>0</v>
      </c>
      <c r="F316" s="12">
        <v>0</v>
      </c>
      <c r="G316" s="12">
        <v>297</v>
      </c>
      <c r="H316" s="12">
        <v>22131252</v>
      </c>
      <c r="I316" s="12">
        <v>388</v>
      </c>
      <c r="J316" s="12">
        <v>20070076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685</v>
      </c>
      <c r="V316" s="12">
        <v>42201328</v>
      </c>
    </row>
    <row r="317" spans="1:22" x14ac:dyDescent="0.2">
      <c r="A317" s="11">
        <v>13103</v>
      </c>
      <c r="B317" s="1" t="s">
        <v>329</v>
      </c>
      <c r="C317" s="12">
        <v>0</v>
      </c>
      <c r="D317" s="12">
        <v>0</v>
      </c>
      <c r="E317" s="12">
        <v>0</v>
      </c>
      <c r="F317" s="12">
        <v>0</v>
      </c>
      <c r="G317" s="12">
        <v>318</v>
      </c>
      <c r="H317" s="12">
        <v>23696088</v>
      </c>
      <c r="I317" s="12">
        <v>391</v>
      </c>
      <c r="J317" s="12">
        <v>20225257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709</v>
      </c>
      <c r="V317" s="12">
        <v>43921345</v>
      </c>
    </row>
    <row r="318" spans="1:22" x14ac:dyDescent="0.2">
      <c r="A318" s="11">
        <v>13106</v>
      </c>
      <c r="B318" s="1" t="s">
        <v>330</v>
      </c>
      <c r="C318" s="12">
        <v>698</v>
      </c>
      <c r="D318" s="12">
        <v>52012168</v>
      </c>
      <c r="E318" s="12">
        <v>712</v>
      </c>
      <c r="F318" s="12">
        <v>36829624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133</v>
      </c>
      <c r="P318" s="12">
        <v>9910628</v>
      </c>
      <c r="Q318" s="12">
        <v>10</v>
      </c>
      <c r="R318" s="12">
        <v>517270</v>
      </c>
      <c r="S318" s="12">
        <v>0</v>
      </c>
      <c r="T318" s="12">
        <v>0</v>
      </c>
      <c r="U318" s="12">
        <v>1553</v>
      </c>
      <c r="V318" s="12">
        <v>99269690</v>
      </c>
    </row>
    <row r="319" spans="1:22" x14ac:dyDescent="0.2">
      <c r="A319" s="11">
        <v>13107</v>
      </c>
      <c r="B319" s="1" t="s">
        <v>331</v>
      </c>
      <c r="C319" s="12">
        <v>358</v>
      </c>
      <c r="D319" s="12">
        <v>26676728</v>
      </c>
      <c r="E319" s="12">
        <v>330</v>
      </c>
      <c r="F319" s="12">
        <v>17069910</v>
      </c>
      <c r="G319" s="12">
        <v>242</v>
      </c>
      <c r="H319" s="12">
        <v>18032872</v>
      </c>
      <c r="I319" s="12">
        <v>241</v>
      </c>
      <c r="J319" s="12">
        <v>12466207</v>
      </c>
      <c r="K319" s="12">
        <v>0</v>
      </c>
      <c r="L319" s="12">
        <v>0</v>
      </c>
      <c r="M319" s="12">
        <v>0</v>
      </c>
      <c r="N319" s="12">
        <v>0</v>
      </c>
      <c r="O319" s="12">
        <v>76</v>
      </c>
      <c r="P319" s="12">
        <v>5663216</v>
      </c>
      <c r="Q319" s="12">
        <v>22</v>
      </c>
      <c r="R319" s="12">
        <v>1137994</v>
      </c>
      <c r="S319" s="12">
        <v>3</v>
      </c>
      <c r="T319" s="12">
        <v>94935</v>
      </c>
      <c r="U319" s="12">
        <v>1272</v>
      </c>
      <c r="V319" s="12">
        <v>81141862</v>
      </c>
    </row>
    <row r="320" spans="1:22" x14ac:dyDescent="0.2">
      <c r="A320" s="11">
        <v>13127</v>
      </c>
      <c r="B320" s="1" t="s">
        <v>332</v>
      </c>
      <c r="C320" s="12">
        <v>626</v>
      </c>
      <c r="D320" s="12">
        <v>46647016</v>
      </c>
      <c r="E320" s="12">
        <v>856</v>
      </c>
      <c r="F320" s="12">
        <v>44278312</v>
      </c>
      <c r="G320" s="12">
        <v>167</v>
      </c>
      <c r="H320" s="12">
        <v>12444172</v>
      </c>
      <c r="I320" s="12">
        <v>243</v>
      </c>
      <c r="J320" s="12">
        <v>12569661</v>
      </c>
      <c r="K320" s="12">
        <v>161</v>
      </c>
      <c r="L320" s="12">
        <v>11997076</v>
      </c>
      <c r="M320" s="12">
        <v>42</v>
      </c>
      <c r="N320" s="12">
        <v>2172534</v>
      </c>
      <c r="O320" s="12">
        <v>59</v>
      </c>
      <c r="P320" s="12">
        <v>4396444</v>
      </c>
      <c r="Q320" s="12">
        <v>11</v>
      </c>
      <c r="R320" s="12">
        <v>568997</v>
      </c>
      <c r="S320" s="12">
        <v>0</v>
      </c>
      <c r="T320" s="12">
        <v>0</v>
      </c>
      <c r="U320" s="12">
        <v>2165</v>
      </c>
      <c r="V320" s="12">
        <v>135074212</v>
      </c>
    </row>
    <row r="321" spans="1:22" x14ac:dyDescent="0.2">
      <c r="A321" s="11">
        <v>13132</v>
      </c>
      <c r="B321" s="1" t="s">
        <v>333</v>
      </c>
      <c r="C321" s="12">
        <v>112</v>
      </c>
      <c r="D321" s="12">
        <v>8345792</v>
      </c>
      <c r="E321" s="12">
        <v>168</v>
      </c>
      <c r="F321" s="12">
        <v>8690136</v>
      </c>
      <c r="G321" s="12">
        <v>40</v>
      </c>
      <c r="H321" s="12">
        <v>2980640</v>
      </c>
      <c r="I321" s="12">
        <v>72</v>
      </c>
      <c r="J321" s="12">
        <v>3724344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392</v>
      </c>
      <c r="V321" s="12">
        <v>23740912</v>
      </c>
    </row>
    <row r="322" spans="1:22" x14ac:dyDescent="0.2">
      <c r="A322" s="11">
        <v>13115</v>
      </c>
      <c r="B322" s="1" t="s">
        <v>334</v>
      </c>
      <c r="C322" s="12">
        <v>186</v>
      </c>
      <c r="D322" s="12">
        <v>13859976</v>
      </c>
      <c r="E322" s="12">
        <v>196</v>
      </c>
      <c r="F322" s="12">
        <v>10138492</v>
      </c>
      <c r="G322" s="12">
        <v>135</v>
      </c>
      <c r="H322" s="12">
        <v>10059660</v>
      </c>
      <c r="I322" s="12">
        <v>107</v>
      </c>
      <c r="J322" s="12">
        <v>5534789</v>
      </c>
      <c r="K322" s="12">
        <v>0</v>
      </c>
      <c r="L322" s="12">
        <v>0</v>
      </c>
      <c r="M322" s="12">
        <v>0</v>
      </c>
      <c r="N322" s="12">
        <v>0</v>
      </c>
      <c r="O322" s="12">
        <v>10</v>
      </c>
      <c r="P322" s="12">
        <v>745160</v>
      </c>
      <c r="Q322" s="12">
        <v>1</v>
      </c>
      <c r="R322" s="12">
        <v>51727</v>
      </c>
      <c r="S322" s="12">
        <v>0</v>
      </c>
      <c r="T322" s="12">
        <v>0</v>
      </c>
      <c r="U322" s="12">
        <v>635</v>
      </c>
      <c r="V322" s="12">
        <v>40389804</v>
      </c>
    </row>
    <row r="323" spans="1:22" x14ac:dyDescent="0.2">
      <c r="A323" s="11">
        <v>13121</v>
      </c>
      <c r="B323" s="1" t="s">
        <v>335</v>
      </c>
      <c r="C323" s="12">
        <v>636</v>
      </c>
      <c r="D323" s="12">
        <v>47392176</v>
      </c>
      <c r="E323" s="12">
        <v>305</v>
      </c>
      <c r="F323" s="12">
        <v>15776735</v>
      </c>
      <c r="G323" s="12">
        <v>234</v>
      </c>
      <c r="H323" s="12">
        <v>17436744</v>
      </c>
      <c r="I323" s="12">
        <v>306</v>
      </c>
      <c r="J323" s="12">
        <v>15828462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1481</v>
      </c>
      <c r="V323" s="12">
        <v>96434117</v>
      </c>
    </row>
    <row r="324" spans="1:22" x14ac:dyDescent="0.2">
      <c r="A324" s="11">
        <v>13129</v>
      </c>
      <c r="B324" s="1" t="s">
        <v>336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187</v>
      </c>
      <c r="P324" s="12">
        <v>13934492</v>
      </c>
      <c r="Q324" s="12">
        <v>292</v>
      </c>
      <c r="R324" s="12">
        <v>15104284</v>
      </c>
      <c r="S324" s="12">
        <v>0</v>
      </c>
      <c r="T324" s="12">
        <v>0</v>
      </c>
      <c r="U324" s="12">
        <v>479</v>
      </c>
      <c r="V324" s="12">
        <v>29038776</v>
      </c>
    </row>
    <row r="325" spans="1:22" x14ac:dyDescent="0.2">
      <c r="A325" s="11">
        <v>13116</v>
      </c>
      <c r="B325" s="1" t="s">
        <v>337</v>
      </c>
      <c r="C325" s="12">
        <v>0</v>
      </c>
      <c r="D325" s="12">
        <v>0</v>
      </c>
      <c r="E325" s="12">
        <v>0</v>
      </c>
      <c r="F325" s="12">
        <v>0</v>
      </c>
      <c r="G325" s="12">
        <v>348</v>
      </c>
      <c r="H325" s="12">
        <v>25931568</v>
      </c>
      <c r="I325" s="12">
        <v>288</v>
      </c>
      <c r="J325" s="12">
        <v>14897376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1</v>
      </c>
      <c r="T325" s="12">
        <v>54434</v>
      </c>
      <c r="U325" s="12">
        <v>637</v>
      </c>
      <c r="V325" s="12">
        <v>40883378</v>
      </c>
    </row>
    <row r="326" spans="1:22" x14ac:dyDescent="0.2">
      <c r="A326" s="11">
        <v>13105</v>
      </c>
      <c r="B326" s="1" t="s">
        <v>338</v>
      </c>
      <c r="C326" s="12">
        <v>982</v>
      </c>
      <c r="D326" s="12">
        <v>73174712</v>
      </c>
      <c r="E326" s="12">
        <v>443</v>
      </c>
      <c r="F326" s="12">
        <v>22915061</v>
      </c>
      <c r="G326" s="12">
        <v>385</v>
      </c>
      <c r="H326" s="12">
        <v>28688660</v>
      </c>
      <c r="I326" s="12">
        <v>539</v>
      </c>
      <c r="J326" s="12">
        <v>27880853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2349</v>
      </c>
      <c r="V326" s="12">
        <v>152659286</v>
      </c>
    </row>
    <row r="327" spans="1:22" x14ac:dyDescent="0.2">
      <c r="A327" s="11">
        <v>13102</v>
      </c>
      <c r="B327" s="1" t="s">
        <v>339</v>
      </c>
      <c r="C327" s="12">
        <v>281</v>
      </c>
      <c r="D327" s="12">
        <v>20938996</v>
      </c>
      <c r="E327" s="12">
        <v>271</v>
      </c>
      <c r="F327" s="12">
        <v>14018017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108</v>
      </c>
      <c r="P327" s="12">
        <v>8047728</v>
      </c>
      <c r="Q327" s="12">
        <v>8</v>
      </c>
      <c r="R327" s="12">
        <v>413816</v>
      </c>
      <c r="S327" s="12">
        <v>5</v>
      </c>
      <c r="T327" s="12">
        <v>0</v>
      </c>
      <c r="U327" s="12">
        <v>673</v>
      </c>
      <c r="V327" s="12">
        <v>43418557</v>
      </c>
    </row>
    <row r="328" spans="1:22" x14ac:dyDescent="0.2">
      <c r="A328" s="11">
        <v>13108</v>
      </c>
      <c r="B328" s="1" t="s">
        <v>340</v>
      </c>
      <c r="C328" s="12">
        <v>337</v>
      </c>
      <c r="D328" s="12">
        <v>25111892</v>
      </c>
      <c r="E328" s="12">
        <v>286</v>
      </c>
      <c r="F328" s="12">
        <v>14793922</v>
      </c>
      <c r="G328" s="12">
        <v>145</v>
      </c>
      <c r="H328" s="12">
        <v>10804820</v>
      </c>
      <c r="I328" s="12">
        <v>157</v>
      </c>
      <c r="J328" s="12">
        <v>8121139</v>
      </c>
      <c r="K328" s="12">
        <v>0</v>
      </c>
      <c r="L328" s="12">
        <v>0</v>
      </c>
      <c r="M328" s="12">
        <v>0</v>
      </c>
      <c r="N328" s="12">
        <v>0</v>
      </c>
      <c r="O328" s="12">
        <v>79</v>
      </c>
      <c r="P328" s="12">
        <v>5886764</v>
      </c>
      <c r="Q328" s="12">
        <v>3</v>
      </c>
      <c r="R328" s="12">
        <v>155181</v>
      </c>
      <c r="S328" s="12">
        <v>0</v>
      </c>
      <c r="T328" s="12">
        <v>0</v>
      </c>
      <c r="U328" s="12">
        <v>1007</v>
      </c>
      <c r="V328" s="12">
        <v>64873718</v>
      </c>
    </row>
    <row r="329" spans="1:22" x14ac:dyDescent="0.2">
      <c r="A329" s="11">
        <v>13301</v>
      </c>
      <c r="B329" s="1" t="s">
        <v>341</v>
      </c>
      <c r="C329" s="12">
        <v>729</v>
      </c>
      <c r="D329" s="12">
        <v>54322164</v>
      </c>
      <c r="E329" s="12">
        <v>703</v>
      </c>
      <c r="F329" s="12">
        <v>36364081</v>
      </c>
      <c r="G329" s="12">
        <v>427</v>
      </c>
      <c r="H329" s="12">
        <v>31818332</v>
      </c>
      <c r="I329" s="12">
        <v>207</v>
      </c>
      <c r="J329" s="12">
        <v>10707489</v>
      </c>
      <c r="K329" s="12">
        <v>7</v>
      </c>
      <c r="L329" s="12">
        <v>521612</v>
      </c>
      <c r="M329" s="12">
        <v>0</v>
      </c>
      <c r="N329" s="12">
        <v>0</v>
      </c>
      <c r="O329" s="12">
        <v>161</v>
      </c>
      <c r="P329" s="12">
        <v>11997076</v>
      </c>
      <c r="Q329" s="12">
        <v>64</v>
      </c>
      <c r="R329" s="12">
        <v>3310528</v>
      </c>
      <c r="S329" s="12">
        <v>0</v>
      </c>
      <c r="T329" s="12">
        <v>0</v>
      </c>
      <c r="U329" s="12">
        <v>2298</v>
      </c>
      <c r="V329" s="12">
        <v>149041282</v>
      </c>
    </row>
    <row r="330" spans="1:22" x14ac:dyDescent="0.2">
      <c r="A330" s="11">
        <v>13302</v>
      </c>
      <c r="B330" s="1" t="s">
        <v>342</v>
      </c>
      <c r="C330" s="12">
        <v>319</v>
      </c>
      <c r="D330" s="12">
        <v>23770604</v>
      </c>
      <c r="E330" s="12">
        <v>330</v>
      </c>
      <c r="F330" s="12">
        <v>17069910</v>
      </c>
      <c r="G330" s="12">
        <v>350</v>
      </c>
      <c r="H330" s="12">
        <v>26080600</v>
      </c>
      <c r="I330" s="12">
        <v>231</v>
      </c>
      <c r="J330" s="12">
        <v>11948937</v>
      </c>
      <c r="K330" s="12">
        <v>0</v>
      </c>
      <c r="L330" s="12">
        <v>0</v>
      </c>
      <c r="M330" s="12">
        <v>0</v>
      </c>
      <c r="N330" s="12">
        <v>0</v>
      </c>
      <c r="O330" s="12">
        <v>120</v>
      </c>
      <c r="P330" s="12">
        <v>8941920</v>
      </c>
      <c r="Q330" s="12">
        <v>23</v>
      </c>
      <c r="R330" s="12">
        <v>1189721</v>
      </c>
      <c r="S330" s="12">
        <v>0</v>
      </c>
      <c r="T330" s="12">
        <v>0</v>
      </c>
      <c r="U330" s="12">
        <v>1373</v>
      </c>
      <c r="V330" s="12">
        <v>89001692</v>
      </c>
    </row>
    <row r="331" spans="1:22" x14ac:dyDescent="0.2">
      <c r="A331" s="11">
        <v>13303</v>
      </c>
      <c r="B331" s="1" t="s">
        <v>343</v>
      </c>
      <c r="C331" s="12">
        <v>151</v>
      </c>
      <c r="D331" s="12">
        <v>11251916</v>
      </c>
      <c r="E331" s="12">
        <v>176</v>
      </c>
      <c r="F331" s="12">
        <v>9103952</v>
      </c>
      <c r="G331" s="12">
        <v>54</v>
      </c>
      <c r="H331" s="12">
        <v>4023864</v>
      </c>
      <c r="I331" s="12">
        <v>53</v>
      </c>
      <c r="J331" s="12">
        <v>2741531</v>
      </c>
      <c r="K331" s="12">
        <v>0</v>
      </c>
      <c r="L331" s="12">
        <v>0</v>
      </c>
      <c r="M331" s="12">
        <v>0</v>
      </c>
      <c r="N331" s="12">
        <v>0</v>
      </c>
      <c r="O331" s="12">
        <v>30</v>
      </c>
      <c r="P331" s="12">
        <v>2235480</v>
      </c>
      <c r="Q331" s="12">
        <v>7</v>
      </c>
      <c r="R331" s="12">
        <v>362089</v>
      </c>
      <c r="S331" s="12">
        <v>0</v>
      </c>
      <c r="T331" s="12">
        <v>0</v>
      </c>
      <c r="U331" s="12">
        <v>471</v>
      </c>
      <c r="V331" s="12">
        <v>29718832</v>
      </c>
    </row>
    <row r="332" spans="1:22" x14ac:dyDescent="0.2">
      <c r="A332" s="11">
        <v>13201</v>
      </c>
      <c r="B332" s="1" t="s">
        <v>344</v>
      </c>
      <c r="C332" s="12">
        <v>845</v>
      </c>
      <c r="D332" s="12">
        <v>62966020</v>
      </c>
      <c r="E332" s="12">
        <v>1265</v>
      </c>
      <c r="F332" s="12">
        <v>65434655</v>
      </c>
      <c r="G332" s="12">
        <v>778</v>
      </c>
      <c r="H332" s="12">
        <v>57973448</v>
      </c>
      <c r="I332" s="12">
        <v>812</v>
      </c>
      <c r="J332" s="12">
        <v>42002324</v>
      </c>
      <c r="K332" s="12">
        <v>0</v>
      </c>
      <c r="L332" s="12">
        <v>0</v>
      </c>
      <c r="M332" s="12">
        <v>0</v>
      </c>
      <c r="N332" s="12">
        <v>0</v>
      </c>
      <c r="O332" s="12">
        <v>628</v>
      </c>
      <c r="P332" s="12">
        <v>46796048</v>
      </c>
      <c r="Q332" s="12">
        <v>178</v>
      </c>
      <c r="R332" s="12">
        <v>9207406</v>
      </c>
      <c r="S332" s="12">
        <v>2</v>
      </c>
      <c r="T332" s="12">
        <v>86079</v>
      </c>
      <c r="U332" s="12">
        <v>4508</v>
      </c>
      <c r="V332" s="12">
        <v>284465980</v>
      </c>
    </row>
    <row r="333" spans="1:22" x14ac:dyDescent="0.2">
      <c r="A333" s="11">
        <v>13202</v>
      </c>
      <c r="B333" s="1" t="s">
        <v>345</v>
      </c>
      <c r="C333" s="12">
        <v>138</v>
      </c>
      <c r="D333" s="12">
        <v>10283208</v>
      </c>
      <c r="E333" s="12">
        <v>169</v>
      </c>
      <c r="F333" s="12">
        <v>8741863</v>
      </c>
      <c r="G333" s="12">
        <v>81</v>
      </c>
      <c r="H333" s="12">
        <v>6035796</v>
      </c>
      <c r="I333" s="12">
        <v>55</v>
      </c>
      <c r="J333" s="12">
        <v>2844985</v>
      </c>
      <c r="K333" s="12">
        <v>0</v>
      </c>
      <c r="L333" s="12">
        <v>0</v>
      </c>
      <c r="M333" s="12">
        <v>0</v>
      </c>
      <c r="N333" s="12">
        <v>0</v>
      </c>
      <c r="O333" s="12">
        <v>80</v>
      </c>
      <c r="P333" s="12">
        <v>5961280</v>
      </c>
      <c r="Q333" s="12">
        <v>8</v>
      </c>
      <c r="R333" s="12">
        <v>413816</v>
      </c>
      <c r="S333" s="12">
        <v>0</v>
      </c>
      <c r="T333" s="12">
        <v>0</v>
      </c>
      <c r="U333" s="12">
        <v>531</v>
      </c>
      <c r="V333" s="12">
        <v>34280948</v>
      </c>
    </row>
    <row r="334" spans="1:22" x14ac:dyDescent="0.2">
      <c r="A334" s="11">
        <v>13203</v>
      </c>
      <c r="B334" s="1" t="s">
        <v>346</v>
      </c>
      <c r="C334" s="12">
        <v>143</v>
      </c>
      <c r="D334" s="12">
        <v>10655788</v>
      </c>
      <c r="E334" s="12">
        <v>180</v>
      </c>
      <c r="F334" s="12">
        <v>9310860</v>
      </c>
      <c r="G334" s="12">
        <v>14</v>
      </c>
      <c r="H334" s="12">
        <v>1043224</v>
      </c>
      <c r="I334" s="12">
        <v>16</v>
      </c>
      <c r="J334" s="12">
        <v>827632</v>
      </c>
      <c r="K334" s="12">
        <v>0</v>
      </c>
      <c r="L334" s="12">
        <v>0</v>
      </c>
      <c r="M334" s="12">
        <v>0</v>
      </c>
      <c r="N334" s="12">
        <v>0</v>
      </c>
      <c r="O334" s="12">
        <v>34</v>
      </c>
      <c r="P334" s="12">
        <v>2533544</v>
      </c>
      <c r="Q334" s="12">
        <v>15</v>
      </c>
      <c r="R334" s="12">
        <v>775905</v>
      </c>
      <c r="S334" s="12">
        <v>0</v>
      </c>
      <c r="T334" s="12">
        <v>0</v>
      </c>
      <c r="U334" s="12">
        <v>402</v>
      </c>
      <c r="V334" s="12">
        <v>25146953</v>
      </c>
    </row>
    <row r="335" spans="1:22" x14ac:dyDescent="0.2">
      <c r="A335" s="11">
        <v>13401</v>
      </c>
      <c r="B335" s="1" t="s">
        <v>347</v>
      </c>
      <c r="C335" s="12">
        <v>1358</v>
      </c>
      <c r="D335" s="12">
        <v>101192728</v>
      </c>
      <c r="E335" s="12">
        <v>1236</v>
      </c>
      <c r="F335" s="12">
        <v>63934572</v>
      </c>
      <c r="G335" s="12">
        <v>1278</v>
      </c>
      <c r="H335" s="12">
        <v>95231448</v>
      </c>
      <c r="I335" s="12">
        <v>517</v>
      </c>
      <c r="J335" s="12">
        <v>26742859</v>
      </c>
      <c r="K335" s="12">
        <v>0</v>
      </c>
      <c r="L335" s="12">
        <v>0</v>
      </c>
      <c r="M335" s="12">
        <v>0</v>
      </c>
      <c r="N335" s="12">
        <v>0</v>
      </c>
      <c r="O335" s="12">
        <v>280</v>
      </c>
      <c r="P335" s="12">
        <v>20864480</v>
      </c>
      <c r="Q335" s="12">
        <v>73</v>
      </c>
      <c r="R335" s="12">
        <v>3776071</v>
      </c>
      <c r="S335" s="12">
        <v>0</v>
      </c>
      <c r="T335" s="12">
        <v>0</v>
      </c>
      <c r="U335" s="12">
        <v>4742</v>
      </c>
      <c r="V335" s="12">
        <v>311742158</v>
      </c>
    </row>
    <row r="336" spans="1:22" x14ac:dyDescent="0.2">
      <c r="A336" s="11">
        <v>13403</v>
      </c>
      <c r="B336" s="1" t="s">
        <v>348</v>
      </c>
      <c r="C336" s="12">
        <v>141</v>
      </c>
      <c r="D336" s="12">
        <v>10506756</v>
      </c>
      <c r="E336" s="12">
        <v>136</v>
      </c>
      <c r="F336" s="12">
        <v>7034872</v>
      </c>
      <c r="G336" s="12">
        <v>70</v>
      </c>
      <c r="H336" s="12">
        <v>5216120</v>
      </c>
      <c r="I336" s="12">
        <v>55</v>
      </c>
      <c r="J336" s="12">
        <v>2844985</v>
      </c>
      <c r="K336" s="12">
        <v>0</v>
      </c>
      <c r="L336" s="12">
        <v>0</v>
      </c>
      <c r="M336" s="12">
        <v>0</v>
      </c>
      <c r="N336" s="12">
        <v>0</v>
      </c>
      <c r="O336" s="12">
        <v>24</v>
      </c>
      <c r="P336" s="12">
        <v>1788384</v>
      </c>
      <c r="Q336" s="12">
        <v>3</v>
      </c>
      <c r="R336" s="12">
        <v>155181</v>
      </c>
      <c r="S336" s="12">
        <v>0</v>
      </c>
      <c r="T336" s="12">
        <v>0</v>
      </c>
      <c r="U336" s="12">
        <v>429</v>
      </c>
      <c r="V336" s="12">
        <v>27546298</v>
      </c>
    </row>
    <row r="337" spans="1:22" x14ac:dyDescent="0.2">
      <c r="A337" s="11">
        <v>13402</v>
      </c>
      <c r="B337" s="1" t="s">
        <v>349</v>
      </c>
      <c r="C337" s="12">
        <v>484</v>
      </c>
      <c r="D337" s="12">
        <v>36065744</v>
      </c>
      <c r="E337" s="12">
        <v>595</v>
      </c>
      <c r="F337" s="12">
        <v>30777565</v>
      </c>
      <c r="G337" s="12">
        <v>227</v>
      </c>
      <c r="H337" s="12">
        <v>16915132</v>
      </c>
      <c r="I337" s="12">
        <v>200</v>
      </c>
      <c r="J337" s="12">
        <v>10345400</v>
      </c>
      <c r="K337" s="12">
        <v>0</v>
      </c>
      <c r="L337" s="12">
        <v>0</v>
      </c>
      <c r="M337" s="12">
        <v>0</v>
      </c>
      <c r="N337" s="12">
        <v>0</v>
      </c>
      <c r="O337" s="12">
        <v>26</v>
      </c>
      <c r="P337" s="12">
        <v>1937416</v>
      </c>
      <c r="Q337" s="12">
        <v>1</v>
      </c>
      <c r="R337" s="12">
        <v>51727</v>
      </c>
      <c r="S337" s="12">
        <v>0</v>
      </c>
      <c r="T337" s="12">
        <v>0</v>
      </c>
      <c r="U337" s="12">
        <v>1533</v>
      </c>
      <c r="V337" s="12">
        <v>96092984</v>
      </c>
    </row>
    <row r="338" spans="1:22" x14ac:dyDescent="0.2">
      <c r="A338" s="11">
        <v>13404</v>
      </c>
      <c r="B338" s="1" t="s">
        <v>350</v>
      </c>
      <c r="C338" s="12">
        <v>506</v>
      </c>
      <c r="D338" s="12">
        <v>37705096</v>
      </c>
      <c r="E338" s="12">
        <v>496</v>
      </c>
      <c r="F338" s="12">
        <v>25656592</v>
      </c>
      <c r="G338" s="12">
        <v>176</v>
      </c>
      <c r="H338" s="12">
        <v>13114816</v>
      </c>
      <c r="I338" s="12">
        <v>170</v>
      </c>
      <c r="J338" s="12">
        <v>8793590</v>
      </c>
      <c r="K338" s="12">
        <v>0</v>
      </c>
      <c r="L338" s="12">
        <v>0</v>
      </c>
      <c r="M338" s="12">
        <v>0</v>
      </c>
      <c r="N338" s="12">
        <v>0</v>
      </c>
      <c r="O338" s="12">
        <v>101</v>
      </c>
      <c r="P338" s="12">
        <v>7526116</v>
      </c>
      <c r="Q338" s="12">
        <v>38</v>
      </c>
      <c r="R338" s="12">
        <v>1965626</v>
      </c>
      <c r="S338" s="12">
        <v>0</v>
      </c>
      <c r="T338" s="12">
        <v>0</v>
      </c>
      <c r="U338" s="12">
        <v>1487</v>
      </c>
      <c r="V338" s="12">
        <v>94761836</v>
      </c>
    </row>
    <row r="339" spans="1:22" x14ac:dyDescent="0.2">
      <c r="A339" s="11">
        <v>13601</v>
      </c>
      <c r="B339" s="1" t="s">
        <v>351</v>
      </c>
      <c r="C339" s="12">
        <v>408</v>
      </c>
      <c r="D339" s="12">
        <v>30402528</v>
      </c>
      <c r="E339" s="12">
        <v>480</v>
      </c>
      <c r="F339" s="12">
        <v>24828960</v>
      </c>
      <c r="G339" s="12">
        <v>166</v>
      </c>
      <c r="H339" s="12">
        <v>12369656</v>
      </c>
      <c r="I339" s="12">
        <v>113</v>
      </c>
      <c r="J339" s="12">
        <v>5845151</v>
      </c>
      <c r="K339" s="12">
        <v>0</v>
      </c>
      <c r="L339" s="12">
        <v>0</v>
      </c>
      <c r="M339" s="12">
        <v>0</v>
      </c>
      <c r="N339" s="12">
        <v>0</v>
      </c>
      <c r="O339" s="12">
        <v>57</v>
      </c>
      <c r="P339" s="12">
        <v>4247412</v>
      </c>
      <c r="Q339" s="12">
        <v>12</v>
      </c>
      <c r="R339" s="12">
        <v>620724</v>
      </c>
      <c r="S339" s="12">
        <v>2</v>
      </c>
      <c r="T339" s="12">
        <v>128950</v>
      </c>
      <c r="U339" s="12">
        <v>1238</v>
      </c>
      <c r="V339" s="12">
        <v>78443381</v>
      </c>
    </row>
    <row r="340" spans="1:22" x14ac:dyDescent="0.2">
      <c r="A340" s="11">
        <v>13603</v>
      </c>
      <c r="B340" s="1" t="s">
        <v>352</v>
      </c>
      <c r="C340" s="12">
        <v>237</v>
      </c>
      <c r="D340" s="12">
        <v>17660292</v>
      </c>
      <c r="E340" s="12">
        <v>250</v>
      </c>
      <c r="F340" s="12">
        <v>12931750</v>
      </c>
      <c r="G340" s="12">
        <v>202</v>
      </c>
      <c r="H340" s="12">
        <v>15052232</v>
      </c>
      <c r="I340" s="12">
        <v>79</v>
      </c>
      <c r="J340" s="12">
        <v>4086433</v>
      </c>
      <c r="K340" s="12">
        <v>0</v>
      </c>
      <c r="L340" s="12">
        <v>0</v>
      </c>
      <c r="M340" s="12">
        <v>0</v>
      </c>
      <c r="N340" s="12">
        <v>0</v>
      </c>
      <c r="O340" s="12">
        <v>91</v>
      </c>
      <c r="P340" s="12">
        <v>6780956</v>
      </c>
      <c r="Q340" s="12">
        <v>11</v>
      </c>
      <c r="R340" s="12">
        <v>568997</v>
      </c>
      <c r="S340" s="12">
        <v>0</v>
      </c>
      <c r="T340" s="12">
        <v>0</v>
      </c>
      <c r="U340" s="12">
        <v>870</v>
      </c>
      <c r="V340" s="12">
        <v>57080660</v>
      </c>
    </row>
    <row r="341" spans="1:22" x14ac:dyDescent="0.2">
      <c r="A341" s="11">
        <v>13602</v>
      </c>
      <c r="B341" s="1" t="s">
        <v>353</v>
      </c>
      <c r="C341" s="12">
        <v>505</v>
      </c>
      <c r="D341" s="12">
        <v>37630580</v>
      </c>
      <c r="E341" s="12">
        <v>243</v>
      </c>
      <c r="F341" s="12">
        <v>12569661</v>
      </c>
      <c r="G341" s="12">
        <v>210</v>
      </c>
      <c r="H341" s="12">
        <v>15648360</v>
      </c>
      <c r="I341" s="12">
        <v>113</v>
      </c>
      <c r="J341" s="12">
        <v>5845151</v>
      </c>
      <c r="K341" s="12">
        <v>0</v>
      </c>
      <c r="L341" s="12">
        <v>0</v>
      </c>
      <c r="M341" s="12">
        <v>0</v>
      </c>
      <c r="N341" s="12">
        <v>0</v>
      </c>
      <c r="O341" s="12">
        <v>69</v>
      </c>
      <c r="P341" s="12">
        <v>5141604</v>
      </c>
      <c r="Q341" s="12">
        <v>19</v>
      </c>
      <c r="R341" s="12">
        <v>982813</v>
      </c>
      <c r="S341" s="12">
        <v>6</v>
      </c>
      <c r="T341" s="12">
        <v>259651</v>
      </c>
      <c r="U341" s="12">
        <v>1165</v>
      </c>
      <c r="V341" s="12">
        <v>78077820</v>
      </c>
    </row>
    <row r="342" spans="1:22" x14ac:dyDescent="0.2">
      <c r="A342" s="11">
        <v>13605</v>
      </c>
      <c r="B342" s="1" t="s">
        <v>354</v>
      </c>
      <c r="C342" s="12">
        <v>361</v>
      </c>
      <c r="D342" s="12">
        <v>26900276</v>
      </c>
      <c r="E342" s="12">
        <v>391</v>
      </c>
      <c r="F342" s="12">
        <v>20225257</v>
      </c>
      <c r="G342" s="12">
        <v>317</v>
      </c>
      <c r="H342" s="12">
        <v>23621572</v>
      </c>
      <c r="I342" s="12">
        <v>245</v>
      </c>
      <c r="J342" s="12">
        <v>12673115</v>
      </c>
      <c r="K342" s="12">
        <v>0</v>
      </c>
      <c r="L342" s="12">
        <v>0</v>
      </c>
      <c r="M342" s="12">
        <v>0</v>
      </c>
      <c r="N342" s="12">
        <v>0</v>
      </c>
      <c r="O342" s="12">
        <v>82</v>
      </c>
      <c r="P342" s="12">
        <v>6110312</v>
      </c>
      <c r="Q342" s="12">
        <v>29</v>
      </c>
      <c r="R342" s="12">
        <v>1500083</v>
      </c>
      <c r="S342" s="12">
        <v>0</v>
      </c>
      <c r="T342" s="12">
        <v>0</v>
      </c>
      <c r="U342" s="12">
        <v>1425</v>
      </c>
      <c r="V342" s="12">
        <v>91030615</v>
      </c>
    </row>
    <row r="343" spans="1:22" x14ac:dyDescent="0.2">
      <c r="A343" s="11">
        <v>13604</v>
      </c>
      <c r="B343" s="1" t="s">
        <v>355</v>
      </c>
      <c r="C343" s="12">
        <v>137</v>
      </c>
      <c r="D343" s="12">
        <v>10208692</v>
      </c>
      <c r="E343" s="12">
        <v>166</v>
      </c>
      <c r="F343" s="12">
        <v>8586682</v>
      </c>
      <c r="G343" s="12">
        <v>150</v>
      </c>
      <c r="H343" s="12">
        <v>11177400</v>
      </c>
      <c r="I343" s="12">
        <v>144</v>
      </c>
      <c r="J343" s="12">
        <v>7448688</v>
      </c>
      <c r="K343" s="12">
        <v>0</v>
      </c>
      <c r="L343" s="12">
        <v>0</v>
      </c>
      <c r="M343" s="12">
        <v>0</v>
      </c>
      <c r="N343" s="12">
        <v>0</v>
      </c>
      <c r="O343" s="12">
        <v>78</v>
      </c>
      <c r="P343" s="12">
        <v>5812248</v>
      </c>
      <c r="Q343" s="12">
        <v>4</v>
      </c>
      <c r="R343" s="12">
        <v>206908</v>
      </c>
      <c r="S343" s="12">
        <v>2</v>
      </c>
      <c r="T343" s="12">
        <v>0</v>
      </c>
      <c r="U343" s="12">
        <v>681</v>
      </c>
      <c r="V343" s="12">
        <v>43440618</v>
      </c>
    </row>
    <row r="344" spans="1:22" x14ac:dyDescent="0.2">
      <c r="A344" s="11">
        <v>13501</v>
      </c>
      <c r="B344" s="1" t="s">
        <v>356</v>
      </c>
      <c r="C344" s="12">
        <v>743</v>
      </c>
      <c r="D344" s="12">
        <v>55365388</v>
      </c>
      <c r="E344" s="12">
        <v>782</v>
      </c>
      <c r="F344" s="12">
        <v>40450514</v>
      </c>
      <c r="G344" s="12">
        <v>340</v>
      </c>
      <c r="H344" s="12">
        <v>25335440</v>
      </c>
      <c r="I344" s="12">
        <v>325</v>
      </c>
      <c r="J344" s="12">
        <v>16811275</v>
      </c>
      <c r="K344" s="12">
        <v>33</v>
      </c>
      <c r="L344" s="12">
        <v>2459028</v>
      </c>
      <c r="M344" s="12">
        <v>10</v>
      </c>
      <c r="N344" s="12">
        <v>517270</v>
      </c>
      <c r="O344" s="12">
        <v>168</v>
      </c>
      <c r="P344" s="12">
        <v>12518688</v>
      </c>
      <c r="Q344" s="12">
        <v>43</v>
      </c>
      <c r="R344" s="12">
        <v>2224261</v>
      </c>
      <c r="S344" s="12">
        <v>1</v>
      </c>
      <c r="T344" s="12">
        <v>54434</v>
      </c>
      <c r="U344" s="12">
        <v>2445</v>
      </c>
      <c r="V344" s="12">
        <v>155736298</v>
      </c>
    </row>
    <row r="345" spans="1:22" x14ac:dyDescent="0.2">
      <c r="A345" s="11">
        <v>13504</v>
      </c>
      <c r="B345" s="1" t="s">
        <v>357</v>
      </c>
      <c r="C345" s="12">
        <v>233</v>
      </c>
      <c r="D345" s="12">
        <v>17362228</v>
      </c>
      <c r="E345" s="12">
        <v>119</v>
      </c>
      <c r="F345" s="12">
        <v>6155513</v>
      </c>
      <c r="G345" s="12">
        <v>80</v>
      </c>
      <c r="H345" s="12">
        <v>5961280</v>
      </c>
      <c r="I345" s="12">
        <v>33</v>
      </c>
      <c r="J345" s="12">
        <v>1706991</v>
      </c>
      <c r="K345" s="12">
        <v>0</v>
      </c>
      <c r="L345" s="12">
        <v>0</v>
      </c>
      <c r="M345" s="12">
        <v>0</v>
      </c>
      <c r="N345" s="12">
        <v>0</v>
      </c>
      <c r="O345" s="12">
        <v>17</v>
      </c>
      <c r="P345" s="12">
        <v>1266772</v>
      </c>
      <c r="Q345" s="12">
        <v>2</v>
      </c>
      <c r="R345" s="12">
        <v>103454</v>
      </c>
      <c r="S345" s="12">
        <v>0</v>
      </c>
      <c r="T345" s="12">
        <v>0</v>
      </c>
      <c r="U345" s="12">
        <v>484</v>
      </c>
      <c r="V345" s="12">
        <v>32556238</v>
      </c>
    </row>
    <row r="346" spans="1:22" x14ac:dyDescent="0.2">
      <c r="A346" s="11">
        <v>13503</v>
      </c>
      <c r="B346" s="1" t="s">
        <v>358</v>
      </c>
      <c r="C346" s="12">
        <v>180</v>
      </c>
      <c r="D346" s="12">
        <v>13412880</v>
      </c>
      <c r="E346" s="12">
        <v>193</v>
      </c>
      <c r="F346" s="12">
        <v>9983311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56</v>
      </c>
      <c r="P346" s="12">
        <v>4172896</v>
      </c>
      <c r="Q346" s="12">
        <v>16</v>
      </c>
      <c r="R346" s="12">
        <v>827632</v>
      </c>
      <c r="S346" s="12">
        <v>0</v>
      </c>
      <c r="T346" s="12">
        <v>0</v>
      </c>
      <c r="U346" s="12">
        <v>445</v>
      </c>
      <c r="V346" s="12">
        <v>28396719</v>
      </c>
    </row>
    <row r="347" spans="1:22" x14ac:dyDescent="0.2">
      <c r="A347" s="11">
        <v>13505</v>
      </c>
      <c r="B347" s="1" t="s">
        <v>359</v>
      </c>
      <c r="C347" s="12">
        <v>151</v>
      </c>
      <c r="D347" s="12">
        <v>11251916</v>
      </c>
      <c r="E347" s="12">
        <v>131</v>
      </c>
      <c r="F347" s="12">
        <v>6776237</v>
      </c>
      <c r="G347" s="12">
        <v>75</v>
      </c>
      <c r="H347" s="12">
        <v>5588700</v>
      </c>
      <c r="I347" s="12">
        <v>14</v>
      </c>
      <c r="J347" s="12">
        <v>724178</v>
      </c>
      <c r="K347" s="12">
        <v>0</v>
      </c>
      <c r="L347" s="12">
        <v>0</v>
      </c>
      <c r="M347" s="12">
        <v>0</v>
      </c>
      <c r="N347" s="12">
        <v>0</v>
      </c>
      <c r="O347" s="12">
        <v>21</v>
      </c>
      <c r="P347" s="12">
        <v>1564836</v>
      </c>
      <c r="Q347" s="12">
        <v>6</v>
      </c>
      <c r="R347" s="12">
        <v>310362</v>
      </c>
      <c r="S347" s="12">
        <v>4</v>
      </c>
      <c r="T347" s="12">
        <v>298064</v>
      </c>
      <c r="U347" s="12">
        <v>402</v>
      </c>
      <c r="V347" s="12">
        <v>26514293</v>
      </c>
    </row>
    <row r="348" spans="1:22" x14ac:dyDescent="0.2">
      <c r="A348" s="11">
        <v>13502</v>
      </c>
      <c r="B348" s="1" t="s">
        <v>360</v>
      </c>
      <c r="C348" s="12">
        <v>95</v>
      </c>
      <c r="D348" s="12">
        <v>7079020</v>
      </c>
      <c r="E348" s="12">
        <v>126</v>
      </c>
      <c r="F348" s="12">
        <v>6517602</v>
      </c>
      <c r="G348" s="12">
        <v>46</v>
      </c>
      <c r="H348" s="12">
        <v>3427736</v>
      </c>
      <c r="I348" s="12">
        <v>32</v>
      </c>
      <c r="J348" s="12">
        <v>1655264</v>
      </c>
      <c r="K348" s="12">
        <v>0</v>
      </c>
      <c r="L348" s="12">
        <v>0</v>
      </c>
      <c r="M348" s="12">
        <v>0</v>
      </c>
      <c r="N348" s="12">
        <v>0</v>
      </c>
      <c r="O348" s="12">
        <v>20</v>
      </c>
      <c r="P348" s="12">
        <v>1490320</v>
      </c>
      <c r="Q348" s="12">
        <v>4</v>
      </c>
      <c r="R348" s="12">
        <v>206908</v>
      </c>
      <c r="S348" s="12">
        <v>0</v>
      </c>
      <c r="T348" s="12">
        <v>0</v>
      </c>
      <c r="U348" s="12">
        <v>323</v>
      </c>
      <c r="V348" s="12">
        <v>20376850</v>
      </c>
    </row>
    <row r="349" spans="1:22" x14ac:dyDescent="0.2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</row>
    <row r="350" spans="1:22" x14ac:dyDescent="0.2">
      <c r="C350" s="12">
        <v>93814</v>
      </c>
      <c r="D350" s="12">
        <v>6990644024</v>
      </c>
      <c r="E350" s="12">
        <v>100441</v>
      </c>
      <c r="F350" s="12">
        <v>5195511607</v>
      </c>
      <c r="G350" s="12">
        <v>42479</v>
      </c>
      <c r="H350" s="12">
        <v>3165365164</v>
      </c>
      <c r="I350" s="12">
        <v>34413</v>
      </c>
      <c r="J350" s="12">
        <v>1780081251</v>
      </c>
      <c r="K350" s="12">
        <v>1198</v>
      </c>
      <c r="L350" s="12">
        <v>89270168</v>
      </c>
      <c r="M350" s="12">
        <v>238</v>
      </c>
      <c r="N350" s="12">
        <v>12311026</v>
      </c>
      <c r="O350" s="12">
        <v>13635</v>
      </c>
      <c r="P350" s="12">
        <v>1016025660</v>
      </c>
      <c r="Q350" s="12">
        <v>3942</v>
      </c>
      <c r="R350" s="12">
        <v>203907834</v>
      </c>
      <c r="S350" s="12">
        <v>304</v>
      </c>
      <c r="T350" s="12">
        <v>10112926</v>
      </c>
      <c r="U350" s="13">
        <v>290464</v>
      </c>
      <c r="V350" s="13">
        <v>18463229660</v>
      </c>
    </row>
  </sheetData>
  <mergeCells count="5">
    <mergeCell ref="C2:F2"/>
    <mergeCell ref="G2:J2"/>
    <mergeCell ref="K2:N2"/>
    <mergeCell ref="O2:R2"/>
    <mergeCell ref="S2:T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1448 EE</vt:lpstr>
      <vt:lpstr>NACIONAL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Total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Sistema RRHH</dc:creator>
  <dc:description/>
  <cp:lastModifiedBy>Valderrama Cisternas, Pedro</cp:lastModifiedBy>
  <cp:revision>1</cp:revision>
  <cp:lastPrinted>2018-09-07T15:25:14Z</cp:lastPrinted>
  <dcterms:created xsi:type="dcterms:W3CDTF">2007-09-05T13:53:56Z</dcterms:created>
  <dcterms:modified xsi:type="dcterms:W3CDTF">2020-09-11T14:05:45Z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subdere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